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0.214\共有\04_催し物\研究発表会 11～12月\第58回（久留米）2025\14参加登録\"/>
    </mc:Choice>
  </mc:AlternateContent>
  <xr:revisionPtr revIDLastSave="0" documentId="13_ncr:1_{1336FFA4-196B-486C-A7BA-03D2E3ED9F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例" sheetId="1" r:id="rId1"/>
    <sheet name="入力用シート" sheetId="4" r:id="rId2"/>
    <sheet name="リスト" sheetId="3" state="hidden" r:id="rId3"/>
  </sheets>
  <definedNames>
    <definedName name="講演予稿集冊子">リスト!$I$2:$I$5</definedName>
    <definedName name="懇親会">リスト!$E$2:$E$4</definedName>
    <definedName name="参加登録区分">リスト!$D$2:$D$10</definedName>
    <definedName name="登録日">リスト!$B$2:$B$45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4" i="4"/>
  <c r="G23" i="4"/>
  <c r="G22" i="4"/>
  <c r="G21" i="4"/>
  <c r="G20" i="4"/>
  <c r="G19" i="4"/>
  <c r="J19" i="4" s="1"/>
  <c r="G18" i="4"/>
  <c r="J18" i="4" s="1"/>
  <c r="G17" i="4"/>
  <c r="J17" i="4" s="1"/>
  <c r="G16" i="4"/>
  <c r="G15" i="4"/>
  <c r="G14" i="4"/>
  <c r="G13" i="4"/>
  <c r="G12" i="4"/>
  <c r="G11" i="4"/>
  <c r="G10" i="4"/>
  <c r="G9" i="4"/>
  <c r="G8" i="4"/>
  <c r="G7" i="4"/>
  <c r="G6" i="4"/>
  <c r="G5" i="4"/>
  <c r="H24" i="4"/>
  <c r="H23" i="4"/>
  <c r="J23" i="4"/>
  <c r="H22" i="4"/>
  <c r="H21" i="4"/>
  <c r="H20" i="4"/>
  <c r="H19" i="4"/>
  <c r="H18" i="4"/>
  <c r="H17" i="4"/>
  <c r="H16" i="4"/>
  <c r="H15" i="4"/>
  <c r="H14" i="4"/>
  <c r="H13" i="4"/>
  <c r="H12" i="4"/>
  <c r="J12" i="4"/>
  <c r="H11" i="4"/>
  <c r="J11" i="4"/>
  <c r="H10" i="4"/>
  <c r="J10" i="4"/>
  <c r="H9" i="4"/>
  <c r="H8" i="4"/>
  <c r="J8" i="4"/>
  <c r="H7" i="4"/>
  <c r="H6" i="4"/>
  <c r="H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7" i="1"/>
  <c r="I6" i="1"/>
  <c r="I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7" i="1"/>
  <c r="H16" i="1"/>
  <c r="H15" i="1"/>
  <c r="H14" i="1"/>
  <c r="H13" i="1"/>
  <c r="H24" i="1"/>
  <c r="H23" i="1"/>
  <c r="H22" i="1"/>
  <c r="H21" i="1"/>
  <c r="H20" i="1"/>
  <c r="H19" i="1"/>
  <c r="H18" i="1"/>
  <c r="H12" i="1"/>
  <c r="H11" i="1"/>
  <c r="H10" i="1"/>
  <c r="H9" i="1"/>
  <c r="H8" i="1"/>
  <c r="H7" i="1"/>
  <c r="H6" i="1"/>
  <c r="H5" i="1"/>
  <c r="J13" i="4" l="1"/>
  <c r="J20" i="4"/>
  <c r="J9" i="4"/>
  <c r="J15" i="4"/>
  <c r="J21" i="4"/>
  <c r="J14" i="4"/>
  <c r="J16" i="4"/>
  <c r="J22" i="4"/>
  <c r="J24" i="4"/>
  <c r="J11" i="1"/>
  <c r="J23" i="1"/>
  <c r="J6" i="4"/>
  <c r="J7" i="4"/>
  <c r="J5" i="4"/>
  <c r="J16" i="1"/>
  <c r="J10" i="1"/>
  <c r="J12" i="1"/>
  <c r="J24" i="1"/>
  <c r="J9" i="1"/>
  <c r="J21" i="1"/>
  <c r="J6" i="1"/>
  <c r="J8" i="1"/>
  <c r="J22" i="1"/>
  <c r="J5" i="1"/>
  <c r="J18" i="1"/>
  <c r="J13" i="1"/>
  <c r="J14" i="1"/>
  <c r="J15" i="1"/>
  <c r="J19" i="1"/>
  <c r="J20" i="1"/>
  <c r="J17" i="1"/>
  <c r="J7" i="1"/>
  <c r="J2" i="4" l="1"/>
  <c r="J2" i="1"/>
</calcChain>
</file>

<file path=xl/sharedStrings.xml><?xml version="1.0" encoding="utf-8"?>
<sst xmlns="http://schemas.openxmlformats.org/spreadsheetml/2006/main" count="276" uniqueCount="63">
  <si>
    <t>登録番号</t>
    <rPh sb="0" eb="4">
      <t>トウロクバンゴウ</t>
    </rPh>
    <phoneticPr fontId="2"/>
  </si>
  <si>
    <t>参加者氏名</t>
    <rPh sb="0" eb="3">
      <t>サンカシャ</t>
    </rPh>
    <rPh sb="3" eb="5">
      <t>シメイ</t>
    </rPh>
    <phoneticPr fontId="2"/>
  </si>
  <si>
    <t>参加登録区分</t>
    <phoneticPr fontId="2"/>
  </si>
  <si>
    <t>参加者メールアドレス</t>
    <rPh sb="0" eb="2">
      <t>サンカ</t>
    </rPh>
    <rPh sb="2" eb="3">
      <t>シャ</t>
    </rPh>
    <phoneticPr fontId="2"/>
  </si>
  <si>
    <t>請求書宛名</t>
    <phoneticPr fontId="2"/>
  </si>
  <si>
    <t>備考</t>
    <rPh sb="0" eb="2">
      <t>ビコウ</t>
    </rPh>
    <phoneticPr fontId="2"/>
  </si>
  <si>
    <t>安全　太郎</t>
    <rPh sb="0" eb="2">
      <t>アンゼン</t>
    </rPh>
    <rPh sb="3" eb="5">
      <t>タロウ</t>
    </rPh>
    <phoneticPr fontId="2"/>
  </si>
  <si>
    <t xml:space="preserve">安全工学会会員（一般） </t>
  </si>
  <si>
    <t xml:space="preserve">安全工学会会員（一般） </t>
    <phoneticPr fontId="2"/>
  </si>
  <si>
    <t>懇親会</t>
    <phoneticPr fontId="2"/>
  </si>
  <si>
    <t>参加する</t>
    <rPh sb="0" eb="2">
      <t>サンカ</t>
    </rPh>
    <phoneticPr fontId="2"/>
  </si>
  <si>
    <t>合計金額</t>
    <rPh sb="0" eb="2">
      <t>ゴウケイ</t>
    </rPh>
    <rPh sb="2" eb="4">
      <t>キンガク</t>
    </rPh>
    <phoneticPr fontId="2"/>
  </si>
  <si>
    <t>参加者所属先名</t>
    <rPh sb="0" eb="3">
      <t>サンカシャ</t>
    </rPh>
    <rPh sb="3" eb="7">
      <t>ショゾクサキメイ</t>
    </rPh>
    <phoneticPr fontId="2"/>
  </si>
  <si>
    <t>参加者所属先部署名</t>
    <rPh sb="0" eb="3">
      <t>サンカシャ</t>
    </rPh>
    <rPh sb="3" eb="6">
      <t>ショゾクサキ</t>
    </rPh>
    <rPh sb="6" eb="9">
      <t>ブショメイ</t>
    </rPh>
    <phoneticPr fontId="2"/>
  </si>
  <si>
    <t>保安　次郎</t>
    <rPh sb="0" eb="2">
      <t>ホアン</t>
    </rPh>
    <rPh sb="3" eb="5">
      <t>ジロウ</t>
    </rPh>
    <phoneticPr fontId="2"/>
  </si>
  <si>
    <t>環境　安子</t>
    <rPh sb="0" eb="2">
      <t>カンキョウ</t>
    </rPh>
    <rPh sb="3" eb="5">
      <t>ヤスコ</t>
    </rPh>
    <phoneticPr fontId="2"/>
  </si>
  <si>
    <t>参加しない</t>
    <rPh sb="0" eb="2">
      <t>サンカ</t>
    </rPh>
    <phoneticPr fontId="2"/>
  </si>
  <si>
    <t>安全工学会会員（学生）</t>
  </si>
  <si>
    <t>非会員（一般）</t>
  </si>
  <si>
    <t>非会員（学生）</t>
  </si>
  <si>
    <t>協賛団体会員（一般）</t>
  </si>
  <si>
    <t>協賛団体会員（学生）</t>
  </si>
  <si>
    <t>★プルダウンで選択</t>
    <rPh sb="7" eb="9">
      <t>センタク</t>
    </rPh>
    <phoneticPr fontId="2"/>
  </si>
  <si>
    <t>参加費</t>
    <rPh sb="0" eb="3">
      <t>サンカヒ</t>
    </rPh>
    <phoneticPr fontId="2"/>
  </si>
  <si>
    <t>懇親会費</t>
    <rPh sb="3" eb="4">
      <t>ヒ</t>
    </rPh>
    <phoneticPr fontId="2"/>
  </si>
  <si>
    <t>自動入力</t>
    <rPh sb="0" eb="2">
      <t>ジドウ</t>
    </rPh>
    <rPh sb="2" eb="4">
      <t>ニュウリョク</t>
    </rPh>
    <phoneticPr fontId="2"/>
  </si>
  <si>
    <t>※自動入力</t>
    <rPh sb="1" eb="3">
      <t>ジドウ</t>
    </rPh>
    <rPh sb="3" eb="5">
      <t>ニュウリョク</t>
    </rPh>
    <phoneticPr fontId="2"/>
  </si>
  <si>
    <t>登録日</t>
    <rPh sb="0" eb="3">
      <t>トウロクビ</t>
    </rPh>
    <phoneticPr fontId="2"/>
  </si>
  <si>
    <t>参加費_11月5日以降</t>
    <rPh sb="0" eb="3">
      <t>サンカヒ</t>
    </rPh>
    <rPh sb="6" eb="7">
      <t>ガツ</t>
    </rPh>
    <rPh sb="8" eb="9">
      <t>ニチ</t>
    </rPh>
    <rPh sb="9" eb="11">
      <t>イコウ</t>
    </rPh>
    <phoneticPr fontId="2"/>
  </si>
  <si>
    <t>プルダウンで選択</t>
    <rPh sb="6" eb="8">
      <t>センタク</t>
    </rPh>
    <phoneticPr fontId="2"/>
  </si>
  <si>
    <t>経理　二郎</t>
    <rPh sb="0" eb="2">
      <t>ケイリ</t>
    </rPh>
    <rPh sb="3" eb="5">
      <t>ジロウ</t>
    </rPh>
    <phoneticPr fontId="2"/>
  </si>
  <si>
    <t>keiri@example.com</t>
    <phoneticPr fontId="2"/>
  </si>
  <si>
    <t>001@example.com</t>
    <phoneticPr fontId="2"/>
  </si>
  <si>
    <t>002@example.com</t>
    <phoneticPr fontId="2"/>
  </si>
  <si>
    <t>参加者氏名★</t>
    <rPh sb="0" eb="3">
      <t>サンカシャ</t>
    </rPh>
    <rPh sb="3" eb="5">
      <t>シメイ</t>
    </rPh>
    <phoneticPr fontId="2"/>
  </si>
  <si>
    <t>登録日★</t>
    <rPh sb="0" eb="3">
      <t>トウロクビ</t>
    </rPh>
    <phoneticPr fontId="2"/>
  </si>
  <si>
    <t>参加登録区分★</t>
    <phoneticPr fontId="2"/>
  </si>
  <si>
    <t>懇親会★</t>
    <phoneticPr fontId="2"/>
  </si>
  <si>
    <t>参加者所属先名★</t>
    <rPh sb="0" eb="3">
      <t>サンカシャ</t>
    </rPh>
    <rPh sb="3" eb="7">
      <t>ショゾクサキメイ</t>
    </rPh>
    <phoneticPr fontId="2"/>
  </si>
  <si>
    <t>参加者メールアドレス★</t>
    <rPh sb="0" eb="2">
      <t>サンカ</t>
    </rPh>
    <rPh sb="2" eb="3">
      <t>シャ</t>
    </rPh>
    <phoneticPr fontId="2"/>
  </si>
  <si>
    <t>請求書宛名★</t>
    <phoneticPr fontId="2"/>
  </si>
  <si>
    <t>請求担当者名★</t>
    <rPh sb="0" eb="2">
      <t>セイキュウ</t>
    </rPh>
    <rPh sb="2" eb="5">
      <t>タントウシャ</t>
    </rPh>
    <rPh sb="5" eb="6">
      <t>メイ</t>
    </rPh>
    <phoneticPr fontId="2"/>
  </si>
  <si>
    <t>請求担当者メールアドレス★</t>
    <rPh sb="0" eb="2">
      <t>セイキュウ</t>
    </rPh>
    <rPh sb="2" eb="5">
      <t>タントウシャ</t>
    </rPh>
    <phoneticPr fontId="2"/>
  </si>
  <si>
    <t>注：必ず先にオンラインフォームにて参加登録をお願いします。下記は、参加登録内容と一致するようにご記入ください。★は必須項目です。</t>
    <rPh sb="0" eb="1">
      <t>チュウ</t>
    </rPh>
    <rPh sb="2" eb="3">
      <t>カナラ</t>
    </rPh>
    <rPh sb="17" eb="21">
      <t>サンカトウロク</t>
    </rPh>
    <rPh sb="23" eb="24">
      <t>ネガ</t>
    </rPh>
    <rPh sb="29" eb="31">
      <t>カキ</t>
    </rPh>
    <rPh sb="33" eb="37">
      <t>サンカトウロク</t>
    </rPh>
    <rPh sb="37" eb="39">
      <t>ナイヨウ</t>
    </rPh>
    <rPh sb="40" eb="42">
      <t>イッチ</t>
    </rPh>
    <rPh sb="48" eb="50">
      <t>キニュウ</t>
    </rPh>
    <rPh sb="57" eb="59">
      <t>ヒッス</t>
    </rPh>
    <rPh sb="59" eb="61">
      <t>コウモク</t>
    </rPh>
    <phoneticPr fontId="2"/>
  </si>
  <si>
    <t>講演予稿集冊子</t>
    <rPh sb="0" eb="5">
      <t>コウエンヨコウシュウ</t>
    </rPh>
    <rPh sb="5" eb="7">
      <t>サッシ</t>
    </rPh>
    <phoneticPr fontId="2"/>
  </si>
  <si>
    <t>希望しない</t>
    <rPh sb="0" eb="2">
      <t>キボウ</t>
    </rPh>
    <phoneticPr fontId="2"/>
  </si>
  <si>
    <t>講演予稿集冊子★</t>
    <rPh sb="0" eb="5">
      <t>コウエンヨコウシュウ</t>
    </rPh>
    <rPh sb="5" eb="7">
      <t>サッシ</t>
    </rPh>
    <phoneticPr fontId="2"/>
  </si>
  <si>
    <t>講演予稿集冊子代（送料込）</t>
    <rPh sb="7" eb="8">
      <t>ダイ</t>
    </rPh>
    <rPh sb="9" eb="12">
      <t>ソウリョウコ</t>
    </rPh>
    <phoneticPr fontId="2"/>
  </si>
  <si>
    <t>講演予稿集冊子代（送料込）</t>
    <rPh sb="0" eb="5">
      <t>コウエンヨコウシュウ</t>
    </rPh>
    <rPh sb="5" eb="7">
      <t>サッシ</t>
    </rPh>
    <rPh sb="7" eb="8">
      <t>ダイ</t>
    </rPh>
    <rPh sb="9" eb="12">
      <t>ソウリョウコ</t>
    </rPh>
    <phoneticPr fontId="2"/>
  </si>
  <si>
    <t>希望する（現地受け取り）</t>
    <rPh sb="0" eb="2">
      <t>キボウ</t>
    </rPh>
    <rPh sb="5" eb="7">
      <t>ゲンチ</t>
    </rPh>
    <rPh sb="7" eb="8">
      <t>ウ</t>
    </rPh>
    <rPh sb="9" eb="10">
      <t>ト</t>
    </rPh>
    <phoneticPr fontId="2"/>
  </si>
  <si>
    <t>希望する（会期後送付）</t>
    <rPh sb="0" eb="2">
      <t>キボウ</t>
    </rPh>
    <rPh sb="5" eb="8">
      <t>カイキゴ</t>
    </rPh>
    <rPh sb="8" eb="10">
      <t>ソウフ</t>
    </rPh>
    <phoneticPr fontId="2"/>
  </si>
  <si>
    <t>合計金額</t>
    <phoneticPr fontId="2"/>
  </si>
  <si>
    <t>受付番号★</t>
    <rPh sb="0" eb="2">
      <t>ウケツケ</t>
    </rPh>
    <rPh sb="2" eb="4">
      <t>バンゴウ</t>
    </rPh>
    <phoneticPr fontId="2"/>
  </si>
  <si>
    <t>インボイス 適格請求書発行事業者番号</t>
    <rPh sb="16" eb="18">
      <t>バンゴウ</t>
    </rPh>
    <phoneticPr fontId="2"/>
  </si>
  <si>
    <t>注：講演予稿集の会期後送付をご希望の場合は、参加者ごとに個別発送となります。</t>
    <rPh sb="0" eb="1">
      <t>チュウ</t>
    </rPh>
    <rPh sb="2" eb="4">
      <t>コウエン</t>
    </rPh>
    <rPh sb="4" eb="7">
      <t>ヨコウシュウ</t>
    </rPh>
    <rPh sb="8" eb="11">
      <t>カイキゴ</t>
    </rPh>
    <rPh sb="11" eb="13">
      <t>ソウフ</t>
    </rPh>
    <rPh sb="15" eb="17">
      <t>キボウ</t>
    </rPh>
    <rPh sb="18" eb="20">
      <t>バアイ</t>
    </rPh>
    <rPh sb="22" eb="25">
      <t>サンカシャ</t>
    </rPh>
    <rPh sb="28" eb="30">
      <t>コベツ</t>
    </rPh>
    <rPh sb="30" eb="32">
      <t>ハッソウ</t>
    </rPh>
    <phoneticPr fontId="2"/>
  </si>
  <si>
    <t>招待者</t>
    <rPh sb="0" eb="3">
      <t>ショウタイシャ</t>
    </rPh>
    <phoneticPr fontId="2"/>
  </si>
  <si>
    <t>展示スタッフ（懇親会のみ参加）</t>
    <rPh sb="0" eb="2">
      <t>テンジ</t>
    </rPh>
    <rPh sb="7" eb="10">
      <t>コンシンカイ</t>
    </rPh>
    <rPh sb="12" eb="14">
      <t>サンカ</t>
    </rPh>
    <phoneticPr fontId="2"/>
  </si>
  <si>
    <t>58reg0009999</t>
    <phoneticPr fontId="2"/>
  </si>
  <si>
    <t>58reg0009998</t>
    <phoneticPr fontId="2"/>
  </si>
  <si>
    <t>58reg0019990</t>
    <phoneticPr fontId="2"/>
  </si>
  <si>
    <t>安全工学大学</t>
    <rPh sb="0" eb="4">
      <t>アンゼンコウガク</t>
    </rPh>
    <rPh sb="4" eb="6">
      <t>ダイガク</t>
    </rPh>
    <phoneticPr fontId="2"/>
  </si>
  <si>
    <t>大学院 工学研究科</t>
    <rPh sb="0" eb="3">
      <t>ダイガクイン</t>
    </rPh>
    <rPh sb="4" eb="9">
      <t>コウガクケンキュウカ</t>
    </rPh>
    <phoneticPr fontId="2"/>
  </si>
  <si>
    <t>jsse-2004@nifty.com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</si>
</sst>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0">
    <font>
      <sz val="11"/>
      <color theme="1"/>
      <name val="Yu Gothic"/>
      <family val="2"/>
      <scheme val="minor"/>
    </font>
    <font>
      <sz val="10"/>
      <color theme="1"/>
      <name val="BIZ UDゴシック"/>
      <family val="3"/>
      <charset val="128"/>
    </font>
    <font>
      <sz val="6"/>
      <name val="Yu Gothic"/>
      <family val="3"/>
      <charset val="128"/>
      <scheme val="minor"/>
    </font>
    <font>
      <b/>
      <sz val="10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0"/>
      <color theme="0" tint="-0.499984740745262"/>
      <name val="BIZ UDゴシック"/>
      <family val="3"/>
      <charset val="128"/>
    </font>
    <font>
      <sz val="10"/>
      <color theme="0" tint="-0.499984740745262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31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4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14" fontId="1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176" fontId="1" fillId="2" borderId="3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14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176" fontId="1" fillId="2" borderId="4" xfId="0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177" fontId="8" fillId="2" borderId="4" xfId="0" applyNumberFormat="1" applyFont="1" applyFill="1" applyBorder="1" applyAlignment="1">
      <alignment horizontal="right" vertical="center"/>
    </xf>
    <xf numFmtId="177" fontId="8" fillId="2" borderId="2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177" fontId="7" fillId="2" borderId="3" xfId="0" applyNumberFormat="1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4" borderId="1" xfId="0" applyFont="1" applyFill="1" applyBorder="1" applyAlignment="1">
      <alignment vertical="center"/>
    </xf>
    <xf numFmtId="176" fontId="9" fillId="5" borderId="1" xfId="0" applyNumberFormat="1" applyFont="1" applyFill="1" applyBorder="1" applyAlignment="1">
      <alignment vertical="center"/>
    </xf>
    <xf numFmtId="176" fontId="9" fillId="5" borderId="3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7</xdr:row>
      <xdr:rowOff>0</xdr:rowOff>
    </xdr:from>
    <xdr:to>
      <xdr:col>6</xdr:col>
      <xdr:colOff>682419</xdr:colOff>
      <xdr:row>28</xdr:row>
      <xdr:rowOff>145677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6EEF609-B222-0929-324C-37A172884F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00"/>
        <a:stretch>
          <a:fillRect/>
        </a:stretch>
      </xdr:blipFill>
      <xdr:spPr>
        <a:xfrm>
          <a:off x="11206" y="1949824"/>
          <a:ext cx="7887801" cy="5233147"/>
        </a:xfrm>
        <a:prstGeom prst="rect">
          <a:avLst/>
        </a:prstGeom>
        <a:ln w="6350"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560296</xdr:colOff>
      <xdr:row>20</xdr:row>
      <xdr:rowOff>22411</xdr:rowOff>
    </xdr:from>
    <xdr:to>
      <xdr:col>2</xdr:col>
      <xdr:colOff>1120590</xdr:colOff>
      <xdr:row>20</xdr:row>
      <xdr:rowOff>212912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107803C-26C7-485B-948B-D3A78395157A}"/>
            </a:ext>
          </a:extLst>
        </xdr:cNvPr>
        <xdr:cNvSpPr/>
      </xdr:nvSpPr>
      <xdr:spPr>
        <a:xfrm>
          <a:off x="1479178" y="5177117"/>
          <a:ext cx="1479177" cy="190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705969</xdr:colOff>
      <xdr:row>19</xdr:row>
      <xdr:rowOff>56030</xdr:rowOff>
    </xdr:from>
    <xdr:to>
      <xdr:col>2</xdr:col>
      <xdr:colOff>795617</xdr:colOff>
      <xdr:row>20</xdr:row>
      <xdr:rowOff>22411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639C7A5-72BE-A139-CA89-B3C97F2E1724}"/>
            </a:ext>
          </a:extLst>
        </xdr:cNvPr>
        <xdr:cNvSpPr/>
      </xdr:nvSpPr>
      <xdr:spPr>
        <a:xfrm>
          <a:off x="1624851" y="4964206"/>
          <a:ext cx="1008531" cy="21291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605118</xdr:colOff>
      <xdr:row>5</xdr:row>
      <xdr:rowOff>0</xdr:rowOff>
    </xdr:from>
    <xdr:to>
      <xdr:col>2</xdr:col>
      <xdr:colOff>997323</xdr:colOff>
      <xdr:row>20</xdr:row>
      <xdr:rowOff>44823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B297E51-78F5-D490-A3A9-B71C5818A4EA}"/>
            </a:ext>
          </a:extLst>
        </xdr:cNvPr>
        <xdr:cNvCxnSpPr/>
      </xdr:nvCxnSpPr>
      <xdr:spPr>
        <a:xfrm flipH="1" flipV="1">
          <a:off x="2442883" y="1456765"/>
          <a:ext cx="392205" cy="3742764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369795</xdr:colOff>
      <xdr:row>5</xdr:row>
      <xdr:rowOff>22411</xdr:rowOff>
    </xdr:from>
    <xdr:to>
      <xdr:col>2</xdr:col>
      <xdr:colOff>291352</xdr:colOff>
      <xdr:row>19</xdr:row>
      <xdr:rowOff>56030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C429CA5E-D2C1-C8C1-57E4-E291005B5469}"/>
            </a:ext>
          </a:extLst>
        </xdr:cNvPr>
        <xdr:cNvCxnSpPr>
          <a:stCxn id="4" idx="0"/>
        </xdr:cNvCxnSpPr>
      </xdr:nvCxnSpPr>
      <xdr:spPr>
        <a:xfrm flipH="1" flipV="1">
          <a:off x="369795" y="1479176"/>
          <a:ext cx="1759322" cy="348503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280147</xdr:colOff>
      <xdr:row>7</xdr:row>
      <xdr:rowOff>224118</xdr:rowOff>
    </xdr:from>
    <xdr:ext cx="2779059" cy="109260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CD3F69-9AE6-1EE0-E8B2-0EAE55BA3301}"/>
            </a:ext>
          </a:extLst>
        </xdr:cNvPr>
        <xdr:cNvSpPr txBox="1"/>
      </xdr:nvSpPr>
      <xdr:spPr>
        <a:xfrm>
          <a:off x="5558118" y="2173942"/>
          <a:ext cx="2779059" cy="1092607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受付番号、登録日、その他お申込みの内容は、参加登録時の自動配信メールにてご確認いただけます。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自動配信メールは、参加登録者のメールアドレスにのみ配信されます。</a:t>
          </a:r>
        </a:p>
      </xdr:txBody>
    </xdr:sp>
    <xdr:clientData/>
  </xdr:oneCellAnchor>
  <xdr:oneCellAnchor>
    <xdr:from>
      <xdr:col>10</xdr:col>
      <xdr:colOff>403412</xdr:colOff>
      <xdr:row>0</xdr:row>
      <xdr:rowOff>100854</xdr:rowOff>
    </xdr:from>
    <xdr:ext cx="2779059" cy="55912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7219A8-7629-1842-9483-EC58D4862A20}"/>
            </a:ext>
          </a:extLst>
        </xdr:cNvPr>
        <xdr:cNvSpPr txBox="1"/>
      </xdr:nvSpPr>
      <xdr:spPr>
        <a:xfrm>
          <a:off x="10163736" y="100854"/>
          <a:ext cx="2779059" cy="559127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入力例</a:t>
          </a:r>
          <a:endParaRPr kumimoji="1" lang="en-US" altLang="ja-JP" sz="28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zoomScale="85" zoomScaleNormal="85" workbookViewId="0">
      <selection activeCell="H7" sqref="H7"/>
    </sheetView>
  </sheetViews>
  <sheetFormatPr defaultColWidth="11.625" defaultRowHeight="18" customHeight="1"/>
  <cols>
    <col min="1" max="1" width="12" style="1" customWidth="1"/>
    <col min="2" max="2" width="12.125" style="1" customWidth="1"/>
    <col min="3" max="3" width="15.375" style="1" customWidth="1"/>
    <col min="4" max="4" width="19.75" style="1" customWidth="1"/>
    <col min="5" max="5" width="16" style="1" customWidth="1"/>
    <col min="6" max="6" width="19.375" style="1" customWidth="1"/>
    <col min="7" max="7" width="9" style="4" customWidth="1"/>
    <col min="8" max="8" width="9" style="1" customWidth="1"/>
    <col min="9" max="9" width="12.25" style="1" customWidth="1"/>
    <col min="10" max="10" width="9.25" style="3" customWidth="1"/>
    <col min="11" max="12" width="17.375" style="1" customWidth="1"/>
    <col min="13" max="13" width="18.125" style="1" customWidth="1"/>
    <col min="14" max="14" width="15" style="1" bestFit="1" customWidth="1"/>
    <col min="15" max="15" width="10.875" style="1" customWidth="1"/>
    <col min="16" max="18" width="17" style="1" customWidth="1"/>
    <col min="19" max="16384" width="11.625" style="1"/>
  </cols>
  <sheetData>
    <row r="1" spans="1:18" ht="19.5" customHeight="1">
      <c r="A1" s="2" t="s">
        <v>43</v>
      </c>
      <c r="C1" s="2"/>
      <c r="J1" s="34" t="s">
        <v>51</v>
      </c>
    </row>
    <row r="2" spans="1:18" ht="19.5" customHeight="1">
      <c r="A2" s="2" t="s">
        <v>54</v>
      </c>
      <c r="C2" s="2"/>
      <c r="J2" s="35">
        <f>SUM($J$5:$J$24)</f>
        <v>41430</v>
      </c>
    </row>
    <row r="3" spans="1:18" s="6" customFormat="1" ht="19.5" customHeight="1">
      <c r="A3" s="20"/>
      <c r="B3" s="20"/>
      <c r="C3" s="21" t="s">
        <v>29</v>
      </c>
      <c r="D3" s="21" t="s">
        <v>29</v>
      </c>
      <c r="E3" s="21" t="s">
        <v>29</v>
      </c>
      <c r="F3" s="21" t="s">
        <v>29</v>
      </c>
      <c r="G3" s="23" t="s">
        <v>25</v>
      </c>
      <c r="H3" s="23" t="s">
        <v>25</v>
      </c>
      <c r="I3" s="23" t="s">
        <v>25</v>
      </c>
      <c r="J3" s="22" t="s">
        <v>25</v>
      </c>
      <c r="K3" s="20"/>
      <c r="L3" s="20"/>
      <c r="M3" s="33"/>
      <c r="N3" s="20"/>
      <c r="O3" s="20"/>
      <c r="P3" s="20"/>
      <c r="Q3" s="20"/>
      <c r="R3" s="20"/>
    </row>
    <row r="4" spans="1:18" s="32" customFormat="1" ht="36.75" customHeight="1">
      <c r="A4" s="28" t="s">
        <v>52</v>
      </c>
      <c r="B4" s="28" t="s">
        <v>34</v>
      </c>
      <c r="C4" s="29" t="s">
        <v>35</v>
      </c>
      <c r="D4" s="29" t="s">
        <v>36</v>
      </c>
      <c r="E4" s="29" t="s">
        <v>37</v>
      </c>
      <c r="F4" s="29" t="s">
        <v>46</v>
      </c>
      <c r="G4" s="30" t="s">
        <v>23</v>
      </c>
      <c r="H4" s="24" t="s">
        <v>24</v>
      </c>
      <c r="I4" s="24" t="s">
        <v>47</v>
      </c>
      <c r="J4" s="31" t="s">
        <v>11</v>
      </c>
      <c r="K4" s="28" t="s">
        <v>38</v>
      </c>
      <c r="L4" s="28" t="s">
        <v>13</v>
      </c>
      <c r="M4" s="28" t="s">
        <v>39</v>
      </c>
      <c r="N4" s="28" t="s">
        <v>40</v>
      </c>
      <c r="O4" s="19" t="s">
        <v>41</v>
      </c>
      <c r="P4" s="19" t="s">
        <v>42</v>
      </c>
      <c r="Q4" s="19" t="s">
        <v>53</v>
      </c>
      <c r="R4" s="28" t="s">
        <v>5</v>
      </c>
    </row>
    <row r="5" spans="1:18" ht="19.5" customHeight="1">
      <c r="A5" s="15" t="s">
        <v>57</v>
      </c>
      <c r="B5" s="15" t="s">
        <v>6</v>
      </c>
      <c r="C5" s="16">
        <v>45947</v>
      </c>
      <c r="D5" s="17" t="s">
        <v>7</v>
      </c>
      <c r="E5" s="17" t="s">
        <v>10</v>
      </c>
      <c r="F5" s="17" t="s">
        <v>49</v>
      </c>
      <c r="G5" s="25">
        <f>IF(C5&gt;=DATEVALUE("2025/11/5"),(VLOOKUP($D:$D,リスト!$D$1:$G$8,4,0)),(VLOOKUP($D:$D,リスト!$D$1:$G$8,3,0)))</f>
        <v>6000</v>
      </c>
      <c r="H5" s="25">
        <f>IF($E5="参加する",VLOOKUP($D:$D,リスト!$D$1:$H$8,5,0),0)</f>
        <v>8000</v>
      </c>
      <c r="I5" s="25">
        <f>IFERROR(VLOOKUP($F:$F,リスト!$I$1:$J$5,2,0),0)</f>
        <v>3000</v>
      </c>
      <c r="J5" s="18">
        <f>SUM(G5:I5)</f>
        <v>17000</v>
      </c>
      <c r="K5" s="15" t="s">
        <v>60</v>
      </c>
      <c r="L5" s="15" t="s">
        <v>61</v>
      </c>
      <c r="M5" s="15" t="s">
        <v>62</v>
      </c>
      <c r="N5" s="15" t="s">
        <v>60</v>
      </c>
      <c r="O5" s="15" t="s">
        <v>30</v>
      </c>
      <c r="P5" s="15" t="s">
        <v>31</v>
      </c>
      <c r="Q5" s="15"/>
      <c r="R5" s="15"/>
    </row>
    <row r="6" spans="1:18" ht="19.5" customHeight="1">
      <c r="A6" s="15" t="s">
        <v>59</v>
      </c>
      <c r="B6" s="7" t="s">
        <v>14</v>
      </c>
      <c r="C6" s="8">
        <v>45967</v>
      </c>
      <c r="D6" s="9" t="s">
        <v>7</v>
      </c>
      <c r="E6" s="9" t="s">
        <v>16</v>
      </c>
      <c r="F6" s="9" t="s">
        <v>45</v>
      </c>
      <c r="G6" s="26">
        <f>IF(C6&gt;=DATEVALUE("2025/11/5"),(VLOOKUP($D:$D,リスト!$D$1:$G$8,4,0)),(VLOOKUP($D:$D,リスト!$D$1:$G$8,3,0)))</f>
        <v>7000</v>
      </c>
      <c r="H6" s="26">
        <f>IF($E6="参加する",VLOOKUP($D:$D,リスト!$D$1:$H$8,5,0),0)</f>
        <v>0</v>
      </c>
      <c r="I6" s="26">
        <f>IFERROR(VLOOKUP($F:$F,リスト!$I$1:$J$5,2,0),0)</f>
        <v>0</v>
      </c>
      <c r="J6" s="10">
        <f t="shared" ref="J6:J24" si="0">SUM(G6:I6)</f>
        <v>7000</v>
      </c>
      <c r="K6" s="15" t="s">
        <v>60</v>
      </c>
      <c r="L6" s="15" t="s">
        <v>61</v>
      </c>
      <c r="M6" s="15" t="s">
        <v>32</v>
      </c>
      <c r="N6" s="15" t="s">
        <v>60</v>
      </c>
      <c r="O6" s="7" t="s">
        <v>30</v>
      </c>
      <c r="P6" s="7" t="s">
        <v>31</v>
      </c>
      <c r="Q6" s="7"/>
      <c r="R6" s="7"/>
    </row>
    <row r="7" spans="1:18" ht="19.5" customHeight="1">
      <c r="A7" s="15" t="s">
        <v>58</v>
      </c>
      <c r="B7" s="7" t="s">
        <v>15</v>
      </c>
      <c r="C7" s="8">
        <v>45957</v>
      </c>
      <c r="D7" s="9" t="s">
        <v>7</v>
      </c>
      <c r="E7" s="9" t="s">
        <v>10</v>
      </c>
      <c r="F7" s="9" t="s">
        <v>50</v>
      </c>
      <c r="G7" s="26">
        <f>IF(C7&gt;=DATEVALUE("2025/11/5"),(VLOOKUP($D:$D,リスト!$D$1:$G$8,4,0)),(VLOOKUP($D:$D,リスト!$D$1:$G$8,3,0)))</f>
        <v>6000</v>
      </c>
      <c r="H7" s="26">
        <f>IF($E7="参加する",VLOOKUP($D:$D,リスト!$D$1:$H$8,5,0),0)</f>
        <v>8000</v>
      </c>
      <c r="I7" s="26">
        <f>IFERROR(VLOOKUP($F:$F,リスト!$I$1:$J$5,2,0),0)</f>
        <v>3430</v>
      </c>
      <c r="J7" s="10">
        <f t="shared" si="0"/>
        <v>17430</v>
      </c>
      <c r="K7" s="15" t="s">
        <v>60</v>
      </c>
      <c r="L7" s="15" t="s">
        <v>61</v>
      </c>
      <c r="M7" s="7" t="s">
        <v>33</v>
      </c>
      <c r="N7" s="15" t="s">
        <v>60</v>
      </c>
      <c r="O7" s="7" t="s">
        <v>30</v>
      </c>
      <c r="P7" s="7" t="s">
        <v>31</v>
      </c>
      <c r="Q7" s="7"/>
      <c r="R7" s="7"/>
    </row>
    <row r="8" spans="1:18" ht="19.5" customHeight="1">
      <c r="A8" s="7"/>
      <c r="B8" s="7"/>
      <c r="C8" s="8" t="s">
        <v>22</v>
      </c>
      <c r="D8" s="9" t="s">
        <v>22</v>
      </c>
      <c r="E8" s="9" t="s">
        <v>22</v>
      </c>
      <c r="F8" s="9" t="s">
        <v>22</v>
      </c>
      <c r="G8" s="26" t="str">
        <f>IF(C8&gt;=DATEVALUE("2025/11/5"),(VLOOKUP($D:$D,リスト!$D$1:$G$8,4,0)),(VLOOKUP($D:$D,リスト!$D$1:$G$8,3,0)))</f>
        <v>※自動入力</v>
      </c>
      <c r="H8" s="26">
        <f>IF($E8="参加する",VLOOKUP($D:$D,リスト!$D$1:$H$8,5,0),0)</f>
        <v>0</v>
      </c>
      <c r="I8" s="26" t="str">
        <f>IFERROR(VLOOKUP($F:$F,リスト!$I$1:$J$5,2,0),0)</f>
        <v>※自動入力</v>
      </c>
      <c r="J8" s="10">
        <f t="shared" si="0"/>
        <v>0</v>
      </c>
      <c r="K8" s="7"/>
      <c r="L8" s="7"/>
      <c r="M8" s="7"/>
      <c r="N8" s="7"/>
      <c r="O8" s="7"/>
      <c r="P8" s="7"/>
      <c r="Q8" s="7"/>
      <c r="R8" s="7"/>
    </row>
    <row r="9" spans="1:18" ht="19.5" customHeight="1">
      <c r="A9" s="7"/>
      <c r="B9" s="7"/>
      <c r="C9" s="8" t="s">
        <v>22</v>
      </c>
      <c r="D9" s="9" t="s">
        <v>22</v>
      </c>
      <c r="E9" s="9" t="s">
        <v>22</v>
      </c>
      <c r="F9" s="9" t="s">
        <v>22</v>
      </c>
      <c r="G9" s="26" t="str">
        <f>IF(C9&gt;=DATEVALUE("2025/11/5"),(VLOOKUP($D:$D,リスト!$D$1:$G$8,4,0)),(VLOOKUP($D:$D,リスト!$D$1:$G$8,3,0)))</f>
        <v>※自動入力</v>
      </c>
      <c r="H9" s="26">
        <f>IF($E9="参加する",VLOOKUP($D:$D,リスト!$D$1:$H$8,5,0),0)</f>
        <v>0</v>
      </c>
      <c r="I9" s="26" t="str">
        <f>IFERROR(VLOOKUP($F:$F,リスト!$I$1:$J$5,2,0),0)</f>
        <v>※自動入力</v>
      </c>
      <c r="J9" s="10">
        <f t="shared" si="0"/>
        <v>0</v>
      </c>
      <c r="K9" s="7"/>
      <c r="L9" s="7"/>
      <c r="M9" s="7"/>
      <c r="N9" s="7"/>
      <c r="O9" s="7"/>
      <c r="P9" s="7"/>
      <c r="Q9" s="7"/>
      <c r="R9" s="7"/>
    </row>
    <row r="10" spans="1:18" ht="19.5" customHeight="1">
      <c r="A10" s="7"/>
      <c r="B10" s="7"/>
      <c r="C10" s="8" t="s">
        <v>22</v>
      </c>
      <c r="D10" s="9" t="s">
        <v>22</v>
      </c>
      <c r="E10" s="9" t="s">
        <v>22</v>
      </c>
      <c r="F10" s="9" t="s">
        <v>22</v>
      </c>
      <c r="G10" s="26" t="str">
        <f>IF(C10&gt;=DATEVALUE("2025/11/5"),(VLOOKUP($D:$D,リスト!$D$1:$G$8,4,0)),(VLOOKUP($D:$D,リスト!$D$1:$G$8,3,0)))</f>
        <v>※自動入力</v>
      </c>
      <c r="H10" s="26">
        <f>IF($E10="参加する",VLOOKUP($D:$D,リスト!$D$1:$H$8,5,0),0)</f>
        <v>0</v>
      </c>
      <c r="I10" s="26" t="str">
        <f>IFERROR(VLOOKUP($F:$F,リスト!$I$1:$J$5,2,0),0)</f>
        <v>※自動入力</v>
      </c>
      <c r="J10" s="10">
        <f t="shared" si="0"/>
        <v>0</v>
      </c>
      <c r="K10" s="7"/>
      <c r="L10" s="7"/>
      <c r="M10" s="7"/>
      <c r="N10" s="7"/>
      <c r="O10" s="7"/>
      <c r="P10" s="7"/>
      <c r="Q10" s="7"/>
      <c r="R10" s="7"/>
    </row>
    <row r="11" spans="1:18" ht="19.5" customHeight="1">
      <c r="A11" s="7"/>
      <c r="B11" s="7"/>
      <c r="C11" s="8" t="s">
        <v>22</v>
      </c>
      <c r="D11" s="9" t="s">
        <v>22</v>
      </c>
      <c r="E11" s="9" t="s">
        <v>22</v>
      </c>
      <c r="F11" s="9" t="s">
        <v>22</v>
      </c>
      <c r="G11" s="26" t="str">
        <f>IF(C11&gt;=DATEVALUE("2025/11/5"),(VLOOKUP($D:$D,リスト!$D$1:$G$8,4,0)),(VLOOKUP($D:$D,リスト!$D$1:$G$8,3,0)))</f>
        <v>※自動入力</v>
      </c>
      <c r="H11" s="26">
        <f>IF($E11="参加する",VLOOKUP($D:$D,リスト!$D$1:$H$8,5,0),0)</f>
        <v>0</v>
      </c>
      <c r="I11" s="26" t="str">
        <f>IFERROR(VLOOKUP($F:$F,リスト!$I$1:$J$5,2,0),0)</f>
        <v>※自動入力</v>
      </c>
      <c r="J11" s="10">
        <f t="shared" si="0"/>
        <v>0</v>
      </c>
      <c r="K11" s="7"/>
      <c r="L11" s="7"/>
      <c r="M11" s="7"/>
      <c r="N11" s="7"/>
      <c r="O11" s="7"/>
      <c r="P11" s="7"/>
      <c r="Q11" s="7"/>
      <c r="R11" s="7"/>
    </row>
    <row r="12" spans="1:18" ht="19.5" customHeight="1">
      <c r="A12" s="7"/>
      <c r="B12" s="7"/>
      <c r="C12" s="8" t="s">
        <v>22</v>
      </c>
      <c r="D12" s="9" t="s">
        <v>22</v>
      </c>
      <c r="E12" s="9" t="s">
        <v>22</v>
      </c>
      <c r="F12" s="9" t="s">
        <v>22</v>
      </c>
      <c r="G12" s="26" t="str">
        <f>IF(C12&gt;=DATEVALUE("2025/11/5"),(VLOOKUP($D:$D,リスト!$D$1:$G$8,4,0)),(VLOOKUP($D:$D,リスト!$D$1:$G$8,3,0)))</f>
        <v>※自動入力</v>
      </c>
      <c r="H12" s="26">
        <f>IF($E12="参加する",VLOOKUP($D:$D,リスト!$D$1:$H$8,5,0),0)</f>
        <v>0</v>
      </c>
      <c r="I12" s="26" t="str">
        <f>IFERROR(VLOOKUP($F:$F,リスト!$I$1:$J$5,2,0),0)</f>
        <v>※自動入力</v>
      </c>
      <c r="J12" s="10">
        <f t="shared" si="0"/>
        <v>0</v>
      </c>
      <c r="K12" s="7"/>
      <c r="L12" s="7"/>
      <c r="M12" s="7"/>
      <c r="N12" s="7"/>
      <c r="O12" s="7"/>
      <c r="P12" s="7"/>
      <c r="Q12" s="7"/>
      <c r="R12" s="7"/>
    </row>
    <row r="13" spans="1:18" ht="19.5" customHeight="1">
      <c r="A13" s="7"/>
      <c r="B13" s="7"/>
      <c r="C13" s="8" t="s">
        <v>22</v>
      </c>
      <c r="D13" s="9" t="s">
        <v>22</v>
      </c>
      <c r="E13" s="9" t="s">
        <v>22</v>
      </c>
      <c r="F13" s="9" t="s">
        <v>22</v>
      </c>
      <c r="G13" s="26" t="str">
        <f>IF(C13&gt;=DATEVALUE("2025/11/5"),(VLOOKUP($D:$D,リスト!$D$1:$G$8,4,0)),(VLOOKUP($D:$D,リスト!$D$1:$G$8,3,0)))</f>
        <v>※自動入力</v>
      </c>
      <c r="H13" s="26">
        <f>IF($E13="参加する",VLOOKUP($D:$D,リスト!$D$1:$H$8,5,0),0)</f>
        <v>0</v>
      </c>
      <c r="I13" s="26" t="str">
        <f>IFERROR(VLOOKUP($F:$F,リスト!$I$1:$J$5,2,0),0)</f>
        <v>※自動入力</v>
      </c>
      <c r="J13" s="10">
        <f t="shared" si="0"/>
        <v>0</v>
      </c>
      <c r="K13" s="7"/>
      <c r="L13" s="7"/>
      <c r="M13" s="7"/>
      <c r="N13" s="7"/>
      <c r="O13" s="7"/>
      <c r="P13" s="7"/>
      <c r="Q13" s="7"/>
      <c r="R13" s="7"/>
    </row>
    <row r="14" spans="1:18" ht="19.5" customHeight="1">
      <c r="A14" s="7"/>
      <c r="B14" s="7"/>
      <c r="C14" s="8" t="s">
        <v>22</v>
      </c>
      <c r="D14" s="9" t="s">
        <v>22</v>
      </c>
      <c r="E14" s="9" t="s">
        <v>22</v>
      </c>
      <c r="F14" s="9" t="s">
        <v>22</v>
      </c>
      <c r="G14" s="26" t="str">
        <f>IF(C14&gt;=DATEVALUE("2025/11/5"),(VLOOKUP($D:$D,リスト!$D$1:$G$8,4,0)),(VLOOKUP($D:$D,リスト!$D$1:$G$8,3,0)))</f>
        <v>※自動入力</v>
      </c>
      <c r="H14" s="26">
        <f>IF($E14="参加する",VLOOKUP($D:$D,リスト!$D$1:$H$8,5,0),0)</f>
        <v>0</v>
      </c>
      <c r="I14" s="26" t="str">
        <f>IFERROR(VLOOKUP($F:$F,リスト!$I$1:$J$5,2,0),0)</f>
        <v>※自動入力</v>
      </c>
      <c r="J14" s="10">
        <f t="shared" si="0"/>
        <v>0</v>
      </c>
      <c r="K14" s="7"/>
      <c r="L14" s="7"/>
      <c r="M14" s="7"/>
      <c r="N14" s="7"/>
      <c r="O14" s="7"/>
      <c r="P14" s="7"/>
      <c r="Q14" s="7"/>
      <c r="R14" s="7"/>
    </row>
    <row r="15" spans="1:18" ht="19.5" customHeight="1">
      <c r="A15" s="7"/>
      <c r="B15" s="7"/>
      <c r="C15" s="8" t="s">
        <v>22</v>
      </c>
      <c r="D15" s="9" t="s">
        <v>22</v>
      </c>
      <c r="E15" s="9" t="s">
        <v>22</v>
      </c>
      <c r="F15" s="9" t="s">
        <v>22</v>
      </c>
      <c r="G15" s="26" t="str">
        <f>IF(C15&gt;=DATEVALUE("2025/11/5"),(VLOOKUP($D:$D,リスト!$D$1:$G$8,4,0)),(VLOOKUP($D:$D,リスト!$D$1:$G$8,3,0)))</f>
        <v>※自動入力</v>
      </c>
      <c r="H15" s="26">
        <f>IF($E15="参加する",VLOOKUP($D:$D,リスト!$D$1:$H$8,5,0),0)</f>
        <v>0</v>
      </c>
      <c r="I15" s="26" t="str">
        <f>IFERROR(VLOOKUP($F:$F,リスト!$I$1:$J$5,2,0),0)</f>
        <v>※自動入力</v>
      </c>
      <c r="J15" s="10">
        <f t="shared" si="0"/>
        <v>0</v>
      </c>
      <c r="K15" s="7"/>
      <c r="L15" s="7"/>
      <c r="M15" s="7"/>
      <c r="N15" s="7"/>
      <c r="O15" s="7"/>
      <c r="P15" s="7"/>
      <c r="Q15" s="7"/>
      <c r="R15" s="7"/>
    </row>
    <row r="16" spans="1:18" ht="19.5" customHeight="1">
      <c r="A16" s="7"/>
      <c r="B16" s="7"/>
      <c r="C16" s="8" t="s">
        <v>22</v>
      </c>
      <c r="D16" s="9" t="s">
        <v>22</v>
      </c>
      <c r="E16" s="9" t="s">
        <v>22</v>
      </c>
      <c r="F16" s="9" t="s">
        <v>22</v>
      </c>
      <c r="G16" s="26" t="str">
        <f>IF(C16&gt;=DATEVALUE("2025/11/5"),(VLOOKUP($D:$D,リスト!$D$1:$G$8,4,0)),(VLOOKUP($D:$D,リスト!$D$1:$G$8,3,0)))</f>
        <v>※自動入力</v>
      </c>
      <c r="H16" s="26">
        <f>IF($E16="参加する",VLOOKUP($D:$D,リスト!$D$1:$H$8,5,0),0)</f>
        <v>0</v>
      </c>
      <c r="I16" s="26" t="str">
        <f>IFERROR(VLOOKUP($F:$F,リスト!$I$1:$J$5,2,0),0)</f>
        <v>※自動入力</v>
      </c>
      <c r="J16" s="10">
        <f t="shared" si="0"/>
        <v>0</v>
      </c>
      <c r="K16" s="7"/>
      <c r="L16" s="7"/>
      <c r="M16" s="7"/>
      <c r="N16" s="7"/>
      <c r="O16" s="7"/>
      <c r="P16" s="7"/>
      <c r="Q16" s="7"/>
      <c r="R16" s="7"/>
    </row>
    <row r="17" spans="1:18" ht="19.5" customHeight="1">
      <c r="A17" s="7"/>
      <c r="B17" s="7"/>
      <c r="C17" s="8" t="s">
        <v>22</v>
      </c>
      <c r="D17" s="9" t="s">
        <v>22</v>
      </c>
      <c r="E17" s="9" t="s">
        <v>22</v>
      </c>
      <c r="F17" s="9" t="s">
        <v>22</v>
      </c>
      <c r="G17" s="26" t="str">
        <f>IF(C17&gt;=DATEVALUE("2025/11/5"),(VLOOKUP($D:$D,リスト!$D$1:$G$8,4,0)),(VLOOKUP($D:$D,リスト!$D$1:$G$8,3,0)))</f>
        <v>※自動入力</v>
      </c>
      <c r="H17" s="26">
        <f>IF($E17="参加する",VLOOKUP($D:$D,リスト!$D$1:$H$8,5,0),0)</f>
        <v>0</v>
      </c>
      <c r="I17" s="26" t="str">
        <f>IFERROR(VLOOKUP($F:$F,リスト!$I$1:$J$5,2,0),0)</f>
        <v>※自動入力</v>
      </c>
      <c r="J17" s="10">
        <f t="shared" si="0"/>
        <v>0</v>
      </c>
      <c r="K17" s="7"/>
      <c r="L17" s="7"/>
      <c r="M17" s="7"/>
      <c r="N17" s="7"/>
      <c r="O17" s="7"/>
      <c r="P17" s="7"/>
      <c r="Q17" s="7"/>
      <c r="R17" s="7"/>
    </row>
    <row r="18" spans="1:18" ht="19.5" customHeight="1">
      <c r="A18" s="7"/>
      <c r="B18" s="7"/>
      <c r="C18" s="8" t="s">
        <v>22</v>
      </c>
      <c r="D18" s="9" t="s">
        <v>22</v>
      </c>
      <c r="E18" s="9" t="s">
        <v>22</v>
      </c>
      <c r="F18" s="9" t="s">
        <v>22</v>
      </c>
      <c r="G18" s="26" t="str">
        <f>IF(C18&gt;=DATEVALUE("2025/11/5"),(VLOOKUP($D:$D,リスト!$D$1:$G$8,4,0)),(VLOOKUP($D:$D,リスト!$D$1:$G$8,3,0)))</f>
        <v>※自動入力</v>
      </c>
      <c r="H18" s="26">
        <f>IF($E18="参加する",VLOOKUP($D:$D,リスト!$D$1:$H$8,5,0),0)</f>
        <v>0</v>
      </c>
      <c r="I18" s="26" t="str">
        <f>IFERROR(VLOOKUP($F:$F,リスト!$I$1:$J$5,2,0),0)</f>
        <v>※自動入力</v>
      </c>
      <c r="J18" s="10">
        <f t="shared" si="0"/>
        <v>0</v>
      </c>
      <c r="K18" s="7"/>
      <c r="L18" s="7"/>
      <c r="M18" s="7"/>
      <c r="N18" s="7"/>
      <c r="O18" s="7"/>
      <c r="P18" s="7"/>
      <c r="Q18" s="7"/>
      <c r="R18" s="7"/>
    </row>
    <row r="19" spans="1:18" ht="19.5" customHeight="1">
      <c r="A19" s="7"/>
      <c r="B19" s="7"/>
      <c r="C19" s="8" t="s">
        <v>22</v>
      </c>
      <c r="D19" s="9" t="s">
        <v>22</v>
      </c>
      <c r="E19" s="9" t="s">
        <v>22</v>
      </c>
      <c r="F19" s="9" t="s">
        <v>22</v>
      </c>
      <c r="G19" s="26" t="str">
        <f>IF(C19&gt;=DATEVALUE("2025/11/5"),(VLOOKUP($D:$D,リスト!$D$1:$G$8,4,0)),(VLOOKUP($D:$D,リスト!$D$1:$G$8,3,0)))</f>
        <v>※自動入力</v>
      </c>
      <c r="H19" s="26">
        <f>IF($E19="参加する",VLOOKUP($D:$D,リスト!$D$1:$H$8,5,0),0)</f>
        <v>0</v>
      </c>
      <c r="I19" s="26" t="str">
        <f>IFERROR(VLOOKUP($F:$F,リスト!$I$1:$J$5,2,0),0)</f>
        <v>※自動入力</v>
      </c>
      <c r="J19" s="10">
        <f t="shared" si="0"/>
        <v>0</v>
      </c>
      <c r="K19" s="7"/>
      <c r="L19" s="7"/>
      <c r="M19" s="7"/>
      <c r="N19" s="7"/>
      <c r="O19" s="7"/>
      <c r="P19" s="7"/>
      <c r="Q19" s="7"/>
      <c r="R19" s="7"/>
    </row>
    <row r="20" spans="1:18" ht="19.5" customHeight="1">
      <c r="A20" s="7"/>
      <c r="B20" s="7"/>
      <c r="C20" s="8" t="s">
        <v>22</v>
      </c>
      <c r="D20" s="9" t="s">
        <v>22</v>
      </c>
      <c r="E20" s="9" t="s">
        <v>22</v>
      </c>
      <c r="F20" s="9" t="s">
        <v>22</v>
      </c>
      <c r="G20" s="26" t="str">
        <f>IF(C20&gt;=DATEVALUE("2025/11/5"),(VLOOKUP($D:$D,リスト!$D$1:$G$8,4,0)),(VLOOKUP($D:$D,リスト!$D$1:$G$8,3,0)))</f>
        <v>※自動入力</v>
      </c>
      <c r="H20" s="26">
        <f>IF($E20="参加する",VLOOKUP($D:$D,リスト!$D$1:$H$8,5,0),0)</f>
        <v>0</v>
      </c>
      <c r="I20" s="26" t="str">
        <f>IFERROR(VLOOKUP($F:$F,リスト!$I$1:$J$5,2,0),0)</f>
        <v>※自動入力</v>
      </c>
      <c r="J20" s="10">
        <f t="shared" si="0"/>
        <v>0</v>
      </c>
      <c r="K20" s="7"/>
      <c r="L20" s="7"/>
      <c r="M20" s="7"/>
      <c r="N20" s="7"/>
      <c r="O20" s="7"/>
      <c r="P20" s="7"/>
      <c r="Q20" s="7"/>
      <c r="R20" s="7"/>
    </row>
    <row r="21" spans="1:18" ht="19.5" customHeight="1">
      <c r="A21" s="7"/>
      <c r="B21" s="7"/>
      <c r="C21" s="8" t="s">
        <v>22</v>
      </c>
      <c r="D21" s="9" t="s">
        <v>22</v>
      </c>
      <c r="E21" s="9" t="s">
        <v>22</v>
      </c>
      <c r="F21" s="9" t="s">
        <v>22</v>
      </c>
      <c r="G21" s="26" t="str">
        <f>IF(C21&gt;=DATEVALUE("2025/11/5"),(VLOOKUP($D:$D,リスト!$D$1:$G$8,4,0)),(VLOOKUP($D:$D,リスト!$D$1:$G$8,3,0)))</f>
        <v>※自動入力</v>
      </c>
      <c r="H21" s="26">
        <f>IF($E21="参加する",VLOOKUP($D:$D,リスト!$D$1:$H$8,5,0),0)</f>
        <v>0</v>
      </c>
      <c r="I21" s="26" t="str">
        <f>IFERROR(VLOOKUP($F:$F,リスト!$I$1:$J$5,2,0),0)</f>
        <v>※自動入力</v>
      </c>
      <c r="J21" s="10">
        <f t="shared" si="0"/>
        <v>0</v>
      </c>
      <c r="K21" s="7"/>
      <c r="L21" s="7"/>
      <c r="M21" s="7"/>
      <c r="N21" s="7"/>
      <c r="O21" s="7"/>
      <c r="P21" s="7"/>
      <c r="Q21" s="7"/>
      <c r="R21" s="7"/>
    </row>
    <row r="22" spans="1:18" ht="19.5" customHeight="1">
      <c r="A22" s="7"/>
      <c r="B22" s="7"/>
      <c r="C22" s="8" t="s">
        <v>22</v>
      </c>
      <c r="D22" s="9" t="s">
        <v>22</v>
      </c>
      <c r="E22" s="9" t="s">
        <v>22</v>
      </c>
      <c r="F22" s="9" t="s">
        <v>22</v>
      </c>
      <c r="G22" s="26" t="str">
        <f>IF(C22&gt;=DATEVALUE("2025/11/5"),(VLOOKUP($D:$D,リスト!$D$1:$G$8,4,0)),(VLOOKUP($D:$D,リスト!$D$1:$G$8,3,0)))</f>
        <v>※自動入力</v>
      </c>
      <c r="H22" s="26">
        <f>IF($E22="参加する",VLOOKUP($D:$D,リスト!$D$1:$H$8,5,0),0)</f>
        <v>0</v>
      </c>
      <c r="I22" s="26" t="str">
        <f>IFERROR(VLOOKUP($F:$F,リスト!$I$1:$J$5,2,0),0)</f>
        <v>※自動入力</v>
      </c>
      <c r="J22" s="10">
        <f t="shared" si="0"/>
        <v>0</v>
      </c>
      <c r="K22" s="7"/>
      <c r="L22" s="7"/>
      <c r="M22" s="7"/>
      <c r="N22" s="7"/>
      <c r="O22" s="7"/>
      <c r="P22" s="7"/>
      <c r="Q22" s="7"/>
      <c r="R22" s="7"/>
    </row>
    <row r="23" spans="1:18" ht="19.5" customHeight="1">
      <c r="A23" s="7"/>
      <c r="B23" s="7"/>
      <c r="C23" s="8" t="s">
        <v>22</v>
      </c>
      <c r="D23" s="9" t="s">
        <v>22</v>
      </c>
      <c r="E23" s="9" t="s">
        <v>22</v>
      </c>
      <c r="F23" s="9" t="s">
        <v>22</v>
      </c>
      <c r="G23" s="26" t="str">
        <f>IF(C23&gt;=DATEVALUE("2025/11/5"),(VLOOKUP($D:$D,リスト!$D$1:$G$8,4,0)),(VLOOKUP($D:$D,リスト!$D$1:$G$8,3,0)))</f>
        <v>※自動入力</v>
      </c>
      <c r="H23" s="26">
        <f>IF($E23="参加する",VLOOKUP($D:$D,リスト!$D$1:$H$8,5,0),0)</f>
        <v>0</v>
      </c>
      <c r="I23" s="26" t="str">
        <f>IFERROR(VLOOKUP($F:$F,リスト!$I$1:$J$5,2,0),0)</f>
        <v>※自動入力</v>
      </c>
      <c r="J23" s="10">
        <f t="shared" si="0"/>
        <v>0</v>
      </c>
      <c r="K23" s="7"/>
      <c r="L23" s="7"/>
      <c r="M23" s="7"/>
      <c r="N23" s="7"/>
      <c r="O23" s="7"/>
      <c r="P23" s="7"/>
      <c r="Q23" s="7"/>
      <c r="R23" s="7"/>
    </row>
    <row r="24" spans="1:18" ht="19.5" customHeight="1">
      <c r="A24" s="11"/>
      <c r="B24" s="11"/>
      <c r="C24" s="12" t="s">
        <v>22</v>
      </c>
      <c r="D24" s="13" t="s">
        <v>22</v>
      </c>
      <c r="E24" s="13" t="s">
        <v>22</v>
      </c>
      <c r="F24" s="13" t="s">
        <v>22</v>
      </c>
      <c r="G24" s="27" t="str">
        <f>IF(C24&gt;=DATEVALUE("2025/11/5"),(VLOOKUP($D:$D,リスト!$D$1:$G$8,4,0)),(VLOOKUP($D:$D,リスト!$D$1:$G$8,3,0)))</f>
        <v>※自動入力</v>
      </c>
      <c r="H24" s="27">
        <f>IF($E24="参加する",VLOOKUP($D:$D,リスト!$D$1:$H$8,5,0),0)</f>
        <v>0</v>
      </c>
      <c r="I24" s="27" t="str">
        <f>IFERROR(VLOOKUP($F:$F,リスト!$I$1:$J$5,2,0),0)</f>
        <v>※自動入力</v>
      </c>
      <c r="J24" s="14">
        <f t="shared" si="0"/>
        <v>0</v>
      </c>
      <c r="K24" s="11"/>
      <c r="L24" s="11"/>
      <c r="M24" s="11"/>
      <c r="N24" s="11"/>
      <c r="O24" s="11"/>
      <c r="P24" s="11"/>
      <c r="Q24" s="11"/>
      <c r="R24" s="11"/>
    </row>
  </sheetData>
  <phoneticPr fontId="2"/>
  <dataValidations count="5">
    <dataValidation type="list" errorStyle="warning" allowBlank="1" showInputMessage="1" showErrorMessage="1" sqref="D5:D26" xr:uid="{3E934643-0A5A-4DB2-BAA0-31690136A10C}">
      <formula1>参加登録区分</formula1>
    </dataValidation>
    <dataValidation type="list" errorStyle="warning" allowBlank="1" showInputMessage="1" showErrorMessage="1" sqref="E5:E24" xr:uid="{084B4F64-D1E5-4D9D-B47B-2A6DB1CE4F94}">
      <formula1>懇親会</formula1>
    </dataValidation>
    <dataValidation errorStyle="warning" allowBlank="1" showInputMessage="1" showErrorMessage="1" sqref="I3:J3 G1:H1048576 I1:I2 I4:I1048576" xr:uid="{EC42F54F-4E32-4A96-8490-6FCE13618885}"/>
    <dataValidation type="list" allowBlank="1" showInputMessage="1" showErrorMessage="1" sqref="C5:C24" xr:uid="{8653FDD0-7323-4331-AFEE-BC718C40ECEE}">
      <formula1>登録日</formula1>
    </dataValidation>
    <dataValidation type="list" errorStyle="warning" allowBlank="1" showInputMessage="1" showErrorMessage="1" sqref="F5:F24" xr:uid="{FE44209B-C18A-433E-8B6B-4C49339C794F}">
      <formula1>講演予稿集冊子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8C57-45A1-4975-9F4F-FF489779F3D4}">
  <dimension ref="A1:R24"/>
  <sheetViews>
    <sheetView zoomScale="85" zoomScaleNormal="85" workbookViewId="0">
      <selection activeCell="E29" sqref="E29"/>
    </sheetView>
  </sheetViews>
  <sheetFormatPr defaultColWidth="11.625" defaultRowHeight="18" customHeight="1"/>
  <cols>
    <col min="1" max="1" width="6" style="1" customWidth="1"/>
    <col min="2" max="2" width="12.125" style="1" customWidth="1"/>
    <col min="3" max="3" width="15.375" style="1" customWidth="1"/>
    <col min="4" max="4" width="19.75" style="1" customWidth="1"/>
    <col min="5" max="5" width="16" style="1" customWidth="1"/>
    <col min="6" max="6" width="19.375" style="1" customWidth="1"/>
    <col min="7" max="7" width="9" style="4" customWidth="1"/>
    <col min="8" max="8" width="9" style="1" customWidth="1"/>
    <col min="9" max="9" width="12.25" style="1" customWidth="1"/>
    <col min="10" max="10" width="9.25" style="3" customWidth="1"/>
    <col min="11" max="12" width="17.375" style="1" customWidth="1"/>
    <col min="13" max="13" width="18.125" style="1" customWidth="1"/>
    <col min="14" max="14" width="15" style="1" bestFit="1" customWidth="1"/>
    <col min="15" max="15" width="10.875" style="1" customWidth="1"/>
    <col min="16" max="18" width="17" style="1" customWidth="1"/>
    <col min="19" max="16384" width="11.625" style="1"/>
  </cols>
  <sheetData>
    <row r="1" spans="1:18" ht="19.5" customHeight="1">
      <c r="A1" s="2" t="s">
        <v>43</v>
      </c>
      <c r="C1" s="2"/>
      <c r="J1" s="34" t="s">
        <v>51</v>
      </c>
    </row>
    <row r="2" spans="1:18" ht="19.5" customHeight="1">
      <c r="A2" s="2" t="s">
        <v>54</v>
      </c>
      <c r="C2" s="2"/>
      <c r="J2" s="35">
        <f>SUM($J$5:$J$24)</f>
        <v>0</v>
      </c>
    </row>
    <row r="3" spans="1:18" s="6" customFormat="1" ht="19.5" customHeight="1">
      <c r="A3" s="20"/>
      <c r="B3" s="20"/>
      <c r="C3" s="21" t="s">
        <v>29</v>
      </c>
      <c r="D3" s="21" t="s">
        <v>29</v>
      </c>
      <c r="E3" s="21" t="s">
        <v>29</v>
      </c>
      <c r="F3" s="21" t="s">
        <v>29</v>
      </c>
      <c r="G3" s="23" t="s">
        <v>25</v>
      </c>
      <c r="H3" s="23" t="s">
        <v>25</v>
      </c>
      <c r="I3" s="23" t="s">
        <v>25</v>
      </c>
      <c r="J3" s="22" t="s">
        <v>25</v>
      </c>
      <c r="K3" s="20"/>
      <c r="L3" s="20"/>
      <c r="M3" s="20"/>
      <c r="N3" s="20"/>
      <c r="O3" s="20"/>
      <c r="P3" s="20"/>
      <c r="Q3" s="20"/>
      <c r="R3" s="20"/>
    </row>
    <row r="4" spans="1:18" s="32" customFormat="1" ht="36.75" customHeight="1">
      <c r="A4" s="28" t="s">
        <v>52</v>
      </c>
      <c r="B4" s="28" t="s">
        <v>34</v>
      </c>
      <c r="C4" s="29" t="s">
        <v>35</v>
      </c>
      <c r="D4" s="29" t="s">
        <v>36</v>
      </c>
      <c r="E4" s="29" t="s">
        <v>37</v>
      </c>
      <c r="F4" s="29" t="s">
        <v>46</v>
      </c>
      <c r="G4" s="30" t="s">
        <v>23</v>
      </c>
      <c r="H4" s="24" t="s">
        <v>24</v>
      </c>
      <c r="I4" s="24" t="s">
        <v>47</v>
      </c>
      <c r="J4" s="31" t="s">
        <v>11</v>
      </c>
      <c r="K4" s="28" t="s">
        <v>38</v>
      </c>
      <c r="L4" s="28" t="s">
        <v>13</v>
      </c>
      <c r="M4" s="28" t="s">
        <v>39</v>
      </c>
      <c r="N4" s="28" t="s">
        <v>40</v>
      </c>
      <c r="O4" s="19" t="s">
        <v>41</v>
      </c>
      <c r="P4" s="19" t="s">
        <v>42</v>
      </c>
      <c r="Q4" s="19" t="s">
        <v>53</v>
      </c>
      <c r="R4" s="28" t="s">
        <v>5</v>
      </c>
    </row>
    <row r="5" spans="1:18" ht="19.5" customHeight="1">
      <c r="A5" s="15"/>
      <c r="B5" s="15"/>
      <c r="C5" s="16" t="s">
        <v>22</v>
      </c>
      <c r="D5" s="17" t="s">
        <v>22</v>
      </c>
      <c r="E5" s="17" t="s">
        <v>22</v>
      </c>
      <c r="F5" s="17" t="s">
        <v>22</v>
      </c>
      <c r="G5" s="25" t="str">
        <f>IF(C5&gt;=DATEVALUE("2025/11/5"),(VLOOKUP($D:$D,リスト!$D$1:$G$10,4,0)),(VLOOKUP($D:$D,リスト!$D$1:$G$10,3,0)))</f>
        <v>※自動入力</v>
      </c>
      <c r="H5" s="25">
        <f>IF($E5="参加する",VLOOKUP($D:$D,リスト!$D$1:$H$10,5,0),0)</f>
        <v>0</v>
      </c>
      <c r="I5" s="25" t="str">
        <f>IFERROR(VLOOKUP($F:$F,リスト!$I$1:$J$5,2,0),0)</f>
        <v>※自動入力</v>
      </c>
      <c r="J5" s="18">
        <f>SUM(G5:I5)</f>
        <v>0</v>
      </c>
      <c r="K5" s="15"/>
      <c r="L5" s="15"/>
      <c r="M5" s="15"/>
      <c r="N5" s="15"/>
      <c r="O5" s="15"/>
      <c r="P5" s="15"/>
      <c r="Q5" s="15"/>
      <c r="R5" s="15"/>
    </row>
    <row r="6" spans="1:18" ht="19.5" customHeight="1">
      <c r="A6" s="7"/>
      <c r="B6" s="7"/>
      <c r="C6" s="8" t="s">
        <v>22</v>
      </c>
      <c r="D6" s="9" t="s">
        <v>22</v>
      </c>
      <c r="E6" s="9" t="s">
        <v>22</v>
      </c>
      <c r="F6" s="9" t="s">
        <v>22</v>
      </c>
      <c r="G6" s="26" t="str">
        <f>IF(C6&gt;=DATEVALUE("2025/11/5"),(VLOOKUP($D:$D,リスト!$D$1:$G$10,4,0)),(VLOOKUP($D:$D,リスト!$D$1:$G$10,3,0)))</f>
        <v>※自動入力</v>
      </c>
      <c r="H6" s="26">
        <f>IF($E6="参加する",VLOOKUP($D:$D,リスト!$D$1:$H$10,5,0),0)</f>
        <v>0</v>
      </c>
      <c r="I6" s="26" t="str">
        <f>IFERROR(VLOOKUP($F:$F,リスト!$I$1:$J$5,2,0),0)</f>
        <v>※自動入力</v>
      </c>
      <c r="J6" s="10">
        <f t="shared" ref="J6:J24" si="0">SUM(G6:I6)</f>
        <v>0</v>
      </c>
      <c r="K6" s="7"/>
      <c r="L6" s="7"/>
      <c r="M6" s="7"/>
      <c r="N6" s="7"/>
      <c r="O6" s="7"/>
      <c r="P6" s="7"/>
      <c r="Q6" s="7"/>
      <c r="R6" s="7"/>
    </row>
    <row r="7" spans="1:18" ht="19.5" customHeight="1">
      <c r="A7" s="7"/>
      <c r="B7" s="7"/>
      <c r="C7" s="8" t="s">
        <v>22</v>
      </c>
      <c r="D7" s="9" t="s">
        <v>22</v>
      </c>
      <c r="E7" s="9" t="s">
        <v>22</v>
      </c>
      <c r="F7" s="9" t="s">
        <v>22</v>
      </c>
      <c r="G7" s="26" t="str">
        <f>IF(C7&gt;=DATEVALUE("2025/11/5"),(VLOOKUP($D:$D,リスト!$D$1:$G$10,4,0)),(VLOOKUP($D:$D,リスト!$D$1:$G$10,3,0)))</f>
        <v>※自動入力</v>
      </c>
      <c r="H7" s="26">
        <f>IF($E7="参加する",VLOOKUP($D:$D,リスト!$D$1:$H$10,5,0),0)</f>
        <v>0</v>
      </c>
      <c r="I7" s="26" t="str">
        <f>IFERROR(VLOOKUP($F:$F,リスト!$I$1:$J$5,2,0),0)</f>
        <v>※自動入力</v>
      </c>
      <c r="J7" s="10">
        <f t="shared" si="0"/>
        <v>0</v>
      </c>
      <c r="K7" s="7"/>
      <c r="L7" s="7"/>
      <c r="M7" s="7"/>
      <c r="N7" s="7"/>
      <c r="O7" s="7"/>
      <c r="P7" s="7"/>
      <c r="Q7" s="7"/>
      <c r="R7" s="7"/>
    </row>
    <row r="8" spans="1:18" ht="19.5" customHeight="1">
      <c r="A8" s="7"/>
      <c r="B8" s="7"/>
      <c r="C8" s="8" t="s">
        <v>22</v>
      </c>
      <c r="D8" s="9" t="s">
        <v>22</v>
      </c>
      <c r="E8" s="9" t="s">
        <v>22</v>
      </c>
      <c r="F8" s="9" t="s">
        <v>22</v>
      </c>
      <c r="G8" s="26" t="str">
        <f>IF(C8&gt;=DATEVALUE("2025/11/5"),(VLOOKUP($D:$D,リスト!$D$1:$G$10,4,0)),(VLOOKUP($D:$D,リスト!$D$1:$G$10,3,0)))</f>
        <v>※自動入力</v>
      </c>
      <c r="H8" s="26">
        <f>IF($E8="参加する",VLOOKUP($D:$D,リスト!$D$1:$H$10,5,0),0)</f>
        <v>0</v>
      </c>
      <c r="I8" s="26" t="str">
        <f>IFERROR(VLOOKUP($F:$F,リスト!$I$1:$J$5,2,0),0)</f>
        <v>※自動入力</v>
      </c>
      <c r="J8" s="10">
        <f t="shared" si="0"/>
        <v>0</v>
      </c>
      <c r="K8" s="7"/>
      <c r="L8" s="7"/>
      <c r="M8" s="7"/>
      <c r="N8" s="7"/>
      <c r="O8" s="7"/>
      <c r="P8" s="7"/>
      <c r="Q8" s="7"/>
      <c r="R8" s="7"/>
    </row>
    <row r="9" spans="1:18" ht="19.5" customHeight="1">
      <c r="A9" s="7"/>
      <c r="B9" s="7"/>
      <c r="C9" s="8" t="s">
        <v>22</v>
      </c>
      <c r="D9" s="9" t="s">
        <v>22</v>
      </c>
      <c r="E9" s="9" t="s">
        <v>22</v>
      </c>
      <c r="F9" s="9" t="s">
        <v>22</v>
      </c>
      <c r="G9" s="26" t="str">
        <f>IF(C9&gt;=DATEVALUE("2025/11/5"),(VLOOKUP($D:$D,リスト!$D$1:$G$10,4,0)),(VLOOKUP($D:$D,リスト!$D$1:$G$10,3,0)))</f>
        <v>※自動入力</v>
      </c>
      <c r="H9" s="26">
        <f>IF($E9="参加する",VLOOKUP($D:$D,リスト!$D$1:$H$10,5,0),0)</f>
        <v>0</v>
      </c>
      <c r="I9" s="26" t="str">
        <f>IFERROR(VLOOKUP($F:$F,リスト!$I$1:$J$5,2,0),0)</f>
        <v>※自動入力</v>
      </c>
      <c r="J9" s="10">
        <f t="shared" si="0"/>
        <v>0</v>
      </c>
      <c r="K9" s="7"/>
      <c r="L9" s="7"/>
      <c r="M9" s="7"/>
      <c r="N9" s="7"/>
      <c r="O9" s="7"/>
      <c r="P9" s="7"/>
      <c r="Q9" s="7"/>
      <c r="R9" s="7"/>
    </row>
    <row r="10" spans="1:18" ht="19.5" customHeight="1">
      <c r="A10" s="7"/>
      <c r="B10" s="7"/>
      <c r="C10" s="8" t="s">
        <v>22</v>
      </c>
      <c r="D10" s="9" t="s">
        <v>22</v>
      </c>
      <c r="E10" s="9" t="s">
        <v>22</v>
      </c>
      <c r="F10" s="9" t="s">
        <v>22</v>
      </c>
      <c r="G10" s="26" t="str">
        <f>IF(C10&gt;=DATEVALUE("2025/11/5"),(VLOOKUP($D:$D,リスト!$D$1:$G$10,4,0)),(VLOOKUP($D:$D,リスト!$D$1:$G$10,3,0)))</f>
        <v>※自動入力</v>
      </c>
      <c r="H10" s="26">
        <f>IF($E10="参加する",VLOOKUP($D:$D,リスト!$D$1:$H$10,5,0),0)</f>
        <v>0</v>
      </c>
      <c r="I10" s="26" t="str">
        <f>IFERROR(VLOOKUP($F:$F,リスト!$I$1:$J$5,2,0),0)</f>
        <v>※自動入力</v>
      </c>
      <c r="J10" s="10">
        <f t="shared" si="0"/>
        <v>0</v>
      </c>
      <c r="K10" s="7"/>
      <c r="L10" s="7"/>
      <c r="M10" s="7"/>
      <c r="N10" s="7"/>
      <c r="O10" s="7"/>
      <c r="P10" s="7"/>
      <c r="Q10" s="7"/>
      <c r="R10" s="7"/>
    </row>
    <row r="11" spans="1:18" ht="19.5" customHeight="1">
      <c r="A11" s="7"/>
      <c r="B11" s="7"/>
      <c r="C11" s="8" t="s">
        <v>22</v>
      </c>
      <c r="D11" s="9" t="s">
        <v>22</v>
      </c>
      <c r="E11" s="9" t="s">
        <v>22</v>
      </c>
      <c r="F11" s="9" t="s">
        <v>22</v>
      </c>
      <c r="G11" s="26" t="str">
        <f>IF(C11&gt;=DATEVALUE("2025/11/5"),(VLOOKUP($D:$D,リスト!$D$1:$G$10,4,0)),(VLOOKUP($D:$D,リスト!$D$1:$G$10,3,0)))</f>
        <v>※自動入力</v>
      </c>
      <c r="H11" s="26">
        <f>IF($E11="参加する",VLOOKUP($D:$D,リスト!$D$1:$H$10,5,0),0)</f>
        <v>0</v>
      </c>
      <c r="I11" s="26" t="str">
        <f>IFERROR(VLOOKUP($F:$F,リスト!$I$1:$J$5,2,0),0)</f>
        <v>※自動入力</v>
      </c>
      <c r="J11" s="10">
        <f t="shared" si="0"/>
        <v>0</v>
      </c>
      <c r="K11" s="7"/>
      <c r="L11" s="7"/>
      <c r="M11" s="7"/>
      <c r="N11" s="7"/>
      <c r="O11" s="7"/>
      <c r="P11" s="7"/>
      <c r="Q11" s="7"/>
      <c r="R11" s="7"/>
    </row>
    <row r="12" spans="1:18" ht="19.5" customHeight="1">
      <c r="A12" s="7"/>
      <c r="B12" s="7"/>
      <c r="C12" s="8" t="s">
        <v>22</v>
      </c>
      <c r="D12" s="9" t="s">
        <v>22</v>
      </c>
      <c r="E12" s="9" t="s">
        <v>22</v>
      </c>
      <c r="F12" s="9" t="s">
        <v>22</v>
      </c>
      <c r="G12" s="26" t="str">
        <f>IF(C12&gt;=DATEVALUE("2025/11/5"),(VLOOKUP($D:$D,リスト!$D$1:$G$10,4,0)),(VLOOKUP($D:$D,リスト!$D$1:$G$10,3,0)))</f>
        <v>※自動入力</v>
      </c>
      <c r="H12" s="26">
        <f>IF($E12="参加する",VLOOKUP($D:$D,リスト!$D$1:$H$10,5,0),0)</f>
        <v>0</v>
      </c>
      <c r="I12" s="26" t="str">
        <f>IFERROR(VLOOKUP($F:$F,リスト!$I$1:$J$5,2,0),0)</f>
        <v>※自動入力</v>
      </c>
      <c r="J12" s="10">
        <f t="shared" si="0"/>
        <v>0</v>
      </c>
      <c r="K12" s="7"/>
      <c r="L12" s="7"/>
      <c r="M12" s="7"/>
      <c r="N12" s="7"/>
      <c r="O12" s="7"/>
      <c r="P12" s="7"/>
      <c r="Q12" s="7"/>
      <c r="R12" s="7"/>
    </row>
    <row r="13" spans="1:18" ht="19.5" customHeight="1">
      <c r="A13" s="7"/>
      <c r="B13" s="7"/>
      <c r="C13" s="8" t="s">
        <v>22</v>
      </c>
      <c r="D13" s="9" t="s">
        <v>22</v>
      </c>
      <c r="E13" s="9" t="s">
        <v>22</v>
      </c>
      <c r="F13" s="9" t="s">
        <v>22</v>
      </c>
      <c r="G13" s="26" t="str">
        <f>IF(C13&gt;=DATEVALUE("2025/11/5"),(VLOOKUP($D:$D,リスト!$D$1:$G$10,4,0)),(VLOOKUP($D:$D,リスト!$D$1:$G$10,3,0)))</f>
        <v>※自動入力</v>
      </c>
      <c r="H13" s="26">
        <f>IF($E13="参加する",VLOOKUP($D:$D,リスト!$D$1:$H$10,5,0),0)</f>
        <v>0</v>
      </c>
      <c r="I13" s="26" t="str">
        <f>IFERROR(VLOOKUP($F:$F,リスト!$I$1:$J$5,2,0),0)</f>
        <v>※自動入力</v>
      </c>
      <c r="J13" s="10">
        <f t="shared" si="0"/>
        <v>0</v>
      </c>
      <c r="K13" s="7"/>
      <c r="L13" s="7"/>
      <c r="M13" s="7"/>
      <c r="N13" s="7"/>
      <c r="O13" s="7"/>
      <c r="P13" s="7"/>
      <c r="Q13" s="7"/>
      <c r="R13" s="7"/>
    </row>
    <row r="14" spans="1:18" ht="19.5" customHeight="1">
      <c r="A14" s="7"/>
      <c r="B14" s="7"/>
      <c r="C14" s="8" t="s">
        <v>22</v>
      </c>
      <c r="D14" s="9" t="s">
        <v>22</v>
      </c>
      <c r="E14" s="9" t="s">
        <v>22</v>
      </c>
      <c r="F14" s="9" t="s">
        <v>22</v>
      </c>
      <c r="G14" s="26" t="str">
        <f>IF(C14&gt;=DATEVALUE("2025/11/5"),(VLOOKUP($D:$D,リスト!$D$1:$G$10,4,0)),(VLOOKUP($D:$D,リスト!$D$1:$G$10,3,0)))</f>
        <v>※自動入力</v>
      </c>
      <c r="H14" s="26">
        <f>IF($E14="参加する",VLOOKUP($D:$D,リスト!$D$1:$H$10,5,0),0)</f>
        <v>0</v>
      </c>
      <c r="I14" s="26" t="str">
        <f>IFERROR(VLOOKUP($F:$F,リスト!$I$1:$J$5,2,0),0)</f>
        <v>※自動入力</v>
      </c>
      <c r="J14" s="10">
        <f t="shared" si="0"/>
        <v>0</v>
      </c>
      <c r="K14" s="7"/>
      <c r="L14" s="7"/>
      <c r="M14" s="7"/>
      <c r="N14" s="7"/>
      <c r="O14" s="7"/>
      <c r="P14" s="7"/>
      <c r="Q14" s="7"/>
      <c r="R14" s="7"/>
    </row>
    <row r="15" spans="1:18" ht="19.5" customHeight="1">
      <c r="A15" s="7"/>
      <c r="B15" s="7"/>
      <c r="C15" s="8" t="s">
        <v>22</v>
      </c>
      <c r="D15" s="9" t="s">
        <v>22</v>
      </c>
      <c r="E15" s="9" t="s">
        <v>22</v>
      </c>
      <c r="F15" s="9" t="s">
        <v>22</v>
      </c>
      <c r="G15" s="26" t="str">
        <f>IF(C15&gt;=DATEVALUE("2025/11/5"),(VLOOKUP($D:$D,リスト!$D$1:$G$10,4,0)),(VLOOKUP($D:$D,リスト!$D$1:$G$10,3,0)))</f>
        <v>※自動入力</v>
      </c>
      <c r="H15" s="26">
        <f>IF($E15="参加する",VLOOKUP($D:$D,リスト!$D$1:$H$10,5,0),0)</f>
        <v>0</v>
      </c>
      <c r="I15" s="26" t="str">
        <f>IFERROR(VLOOKUP($F:$F,リスト!$I$1:$J$5,2,0),0)</f>
        <v>※自動入力</v>
      </c>
      <c r="J15" s="10">
        <f t="shared" si="0"/>
        <v>0</v>
      </c>
      <c r="K15" s="7"/>
      <c r="L15" s="7"/>
      <c r="M15" s="7"/>
      <c r="N15" s="7"/>
      <c r="O15" s="7"/>
      <c r="P15" s="7"/>
      <c r="Q15" s="7"/>
      <c r="R15" s="7"/>
    </row>
    <row r="16" spans="1:18" ht="19.5" customHeight="1">
      <c r="A16" s="7"/>
      <c r="B16" s="7"/>
      <c r="C16" s="8" t="s">
        <v>22</v>
      </c>
      <c r="D16" s="9" t="s">
        <v>22</v>
      </c>
      <c r="E16" s="9" t="s">
        <v>22</v>
      </c>
      <c r="F16" s="9" t="s">
        <v>22</v>
      </c>
      <c r="G16" s="26" t="str">
        <f>IF(C16&gt;=DATEVALUE("2025/11/5"),(VLOOKUP($D:$D,リスト!$D$1:$G$10,4,0)),(VLOOKUP($D:$D,リスト!$D$1:$G$10,3,0)))</f>
        <v>※自動入力</v>
      </c>
      <c r="H16" s="26">
        <f>IF($E16="参加する",VLOOKUP($D:$D,リスト!$D$1:$H$10,5,0),0)</f>
        <v>0</v>
      </c>
      <c r="I16" s="26" t="str">
        <f>IFERROR(VLOOKUP($F:$F,リスト!$I$1:$J$5,2,0),0)</f>
        <v>※自動入力</v>
      </c>
      <c r="J16" s="10">
        <f t="shared" si="0"/>
        <v>0</v>
      </c>
      <c r="K16" s="7"/>
      <c r="L16" s="7"/>
      <c r="M16" s="7"/>
      <c r="N16" s="7"/>
      <c r="O16" s="7"/>
      <c r="P16" s="7"/>
      <c r="Q16" s="7"/>
      <c r="R16" s="7"/>
    </row>
    <row r="17" spans="1:18" ht="19.5" customHeight="1">
      <c r="A17" s="7"/>
      <c r="B17" s="7"/>
      <c r="C17" s="8" t="s">
        <v>22</v>
      </c>
      <c r="D17" s="9" t="s">
        <v>22</v>
      </c>
      <c r="E17" s="9" t="s">
        <v>22</v>
      </c>
      <c r="F17" s="9" t="s">
        <v>22</v>
      </c>
      <c r="G17" s="26" t="str">
        <f>IF(C17&gt;=DATEVALUE("2025/11/5"),(VLOOKUP($D:$D,リスト!$D$1:$G$10,4,0)),(VLOOKUP($D:$D,リスト!$D$1:$G$10,3,0)))</f>
        <v>※自動入力</v>
      </c>
      <c r="H17" s="26">
        <f>IF($E17="参加する",VLOOKUP($D:$D,リスト!$D$1:$H$10,5,0),0)</f>
        <v>0</v>
      </c>
      <c r="I17" s="26" t="str">
        <f>IFERROR(VLOOKUP($F:$F,リスト!$I$1:$J$5,2,0),0)</f>
        <v>※自動入力</v>
      </c>
      <c r="J17" s="10">
        <f t="shared" si="0"/>
        <v>0</v>
      </c>
      <c r="K17" s="7"/>
      <c r="L17" s="7"/>
      <c r="M17" s="7"/>
      <c r="N17" s="7"/>
      <c r="O17" s="7"/>
      <c r="P17" s="7"/>
      <c r="Q17" s="7"/>
      <c r="R17" s="7"/>
    </row>
    <row r="18" spans="1:18" ht="19.5" customHeight="1">
      <c r="A18" s="7"/>
      <c r="B18" s="7"/>
      <c r="C18" s="8" t="s">
        <v>22</v>
      </c>
      <c r="D18" s="9" t="s">
        <v>22</v>
      </c>
      <c r="E18" s="9" t="s">
        <v>22</v>
      </c>
      <c r="F18" s="9" t="s">
        <v>22</v>
      </c>
      <c r="G18" s="26" t="str">
        <f>IF(C18&gt;=DATEVALUE("2025/11/5"),(VLOOKUP($D:$D,リスト!$D$1:$G$10,4,0)),(VLOOKUP($D:$D,リスト!$D$1:$G$10,3,0)))</f>
        <v>※自動入力</v>
      </c>
      <c r="H18" s="26">
        <f>IF($E18="参加する",VLOOKUP($D:$D,リスト!$D$1:$H$10,5,0),0)</f>
        <v>0</v>
      </c>
      <c r="I18" s="26" t="str">
        <f>IFERROR(VLOOKUP($F:$F,リスト!$I$1:$J$5,2,0),0)</f>
        <v>※自動入力</v>
      </c>
      <c r="J18" s="10">
        <f t="shared" si="0"/>
        <v>0</v>
      </c>
      <c r="K18" s="7"/>
      <c r="L18" s="7"/>
      <c r="M18" s="7"/>
      <c r="N18" s="7"/>
      <c r="O18" s="7"/>
      <c r="P18" s="7"/>
      <c r="Q18" s="7"/>
      <c r="R18" s="7"/>
    </row>
    <row r="19" spans="1:18" ht="19.5" customHeight="1">
      <c r="A19" s="7"/>
      <c r="B19" s="7"/>
      <c r="C19" s="8" t="s">
        <v>22</v>
      </c>
      <c r="D19" s="9" t="s">
        <v>22</v>
      </c>
      <c r="E19" s="9" t="s">
        <v>22</v>
      </c>
      <c r="F19" s="9" t="s">
        <v>22</v>
      </c>
      <c r="G19" s="26" t="str">
        <f>IF(C19&gt;=DATEVALUE("2025/11/5"),(VLOOKUP($D:$D,リスト!$D$1:$G$10,4,0)),(VLOOKUP($D:$D,リスト!$D$1:$G$10,3,0)))</f>
        <v>※自動入力</v>
      </c>
      <c r="H19" s="26">
        <f>IF($E19="参加する",VLOOKUP($D:$D,リスト!$D$1:$H$10,5,0),0)</f>
        <v>0</v>
      </c>
      <c r="I19" s="26" t="str">
        <f>IFERROR(VLOOKUP($F:$F,リスト!$I$1:$J$5,2,0),0)</f>
        <v>※自動入力</v>
      </c>
      <c r="J19" s="10">
        <f t="shared" si="0"/>
        <v>0</v>
      </c>
      <c r="K19" s="7"/>
      <c r="L19" s="7"/>
      <c r="M19" s="7"/>
      <c r="N19" s="7"/>
      <c r="O19" s="7"/>
      <c r="P19" s="7"/>
      <c r="Q19" s="7"/>
      <c r="R19" s="7"/>
    </row>
    <row r="20" spans="1:18" ht="19.5" customHeight="1">
      <c r="A20" s="7"/>
      <c r="B20" s="7"/>
      <c r="C20" s="8" t="s">
        <v>22</v>
      </c>
      <c r="D20" s="9" t="s">
        <v>22</v>
      </c>
      <c r="E20" s="9" t="s">
        <v>22</v>
      </c>
      <c r="F20" s="9" t="s">
        <v>22</v>
      </c>
      <c r="G20" s="26" t="str">
        <f>IF(C20&gt;=DATEVALUE("2025/11/5"),(VLOOKUP($D:$D,リスト!$D$1:$G$10,4,0)),(VLOOKUP($D:$D,リスト!$D$1:$G$10,3,0)))</f>
        <v>※自動入力</v>
      </c>
      <c r="H20" s="26">
        <f>IF($E20="参加する",VLOOKUP($D:$D,リスト!$D$1:$H$10,5,0),0)</f>
        <v>0</v>
      </c>
      <c r="I20" s="26" t="str">
        <f>IFERROR(VLOOKUP($F:$F,リスト!$I$1:$J$5,2,0),0)</f>
        <v>※自動入力</v>
      </c>
      <c r="J20" s="10">
        <f t="shared" si="0"/>
        <v>0</v>
      </c>
      <c r="K20" s="7"/>
      <c r="L20" s="7"/>
      <c r="M20" s="7"/>
      <c r="N20" s="7"/>
      <c r="O20" s="7"/>
      <c r="P20" s="7"/>
      <c r="Q20" s="7"/>
      <c r="R20" s="7"/>
    </row>
    <row r="21" spans="1:18" ht="19.5" customHeight="1">
      <c r="A21" s="7"/>
      <c r="B21" s="7"/>
      <c r="C21" s="8" t="s">
        <v>22</v>
      </c>
      <c r="D21" s="9" t="s">
        <v>22</v>
      </c>
      <c r="E21" s="9" t="s">
        <v>22</v>
      </c>
      <c r="F21" s="9" t="s">
        <v>22</v>
      </c>
      <c r="G21" s="26" t="str">
        <f>IF(C21&gt;=DATEVALUE("2025/11/5"),(VLOOKUP($D:$D,リスト!$D$1:$G$10,4,0)),(VLOOKUP($D:$D,リスト!$D$1:$G$10,3,0)))</f>
        <v>※自動入力</v>
      </c>
      <c r="H21" s="26">
        <f>IF($E21="参加する",VLOOKUP($D:$D,リスト!$D$1:$H$10,5,0),0)</f>
        <v>0</v>
      </c>
      <c r="I21" s="26" t="str">
        <f>IFERROR(VLOOKUP($F:$F,リスト!$I$1:$J$5,2,0),0)</f>
        <v>※自動入力</v>
      </c>
      <c r="J21" s="10">
        <f t="shared" si="0"/>
        <v>0</v>
      </c>
      <c r="K21" s="7"/>
      <c r="L21" s="7"/>
      <c r="M21" s="7"/>
      <c r="N21" s="7"/>
      <c r="O21" s="7"/>
      <c r="P21" s="7"/>
      <c r="Q21" s="7"/>
      <c r="R21" s="7"/>
    </row>
    <row r="22" spans="1:18" ht="19.5" customHeight="1">
      <c r="A22" s="7"/>
      <c r="B22" s="7"/>
      <c r="C22" s="8" t="s">
        <v>22</v>
      </c>
      <c r="D22" s="9" t="s">
        <v>22</v>
      </c>
      <c r="E22" s="9" t="s">
        <v>22</v>
      </c>
      <c r="F22" s="9" t="s">
        <v>22</v>
      </c>
      <c r="G22" s="26" t="str">
        <f>IF(C22&gt;=DATEVALUE("2025/11/5"),(VLOOKUP($D:$D,リスト!$D$1:$G$10,4,0)),(VLOOKUP($D:$D,リスト!$D$1:$G$10,3,0)))</f>
        <v>※自動入力</v>
      </c>
      <c r="H22" s="26">
        <f>IF($E22="参加する",VLOOKUP($D:$D,リスト!$D$1:$H$10,5,0),0)</f>
        <v>0</v>
      </c>
      <c r="I22" s="26" t="str">
        <f>IFERROR(VLOOKUP($F:$F,リスト!$I$1:$J$5,2,0),0)</f>
        <v>※自動入力</v>
      </c>
      <c r="J22" s="10">
        <f t="shared" si="0"/>
        <v>0</v>
      </c>
      <c r="K22" s="7"/>
      <c r="L22" s="7"/>
      <c r="M22" s="7"/>
      <c r="N22" s="7"/>
      <c r="O22" s="7"/>
      <c r="P22" s="7"/>
      <c r="Q22" s="7"/>
      <c r="R22" s="7"/>
    </row>
    <row r="23" spans="1:18" ht="19.5" customHeight="1">
      <c r="A23" s="7"/>
      <c r="B23" s="7"/>
      <c r="C23" s="8" t="s">
        <v>22</v>
      </c>
      <c r="D23" s="9" t="s">
        <v>22</v>
      </c>
      <c r="E23" s="9" t="s">
        <v>22</v>
      </c>
      <c r="F23" s="9" t="s">
        <v>22</v>
      </c>
      <c r="G23" s="26" t="str">
        <f>IF(C23&gt;=DATEVALUE("2025/11/5"),(VLOOKUP($D:$D,リスト!$D$1:$G$10,4,0)),(VLOOKUP($D:$D,リスト!$D$1:$G$10,3,0)))</f>
        <v>※自動入力</v>
      </c>
      <c r="H23" s="26">
        <f>IF($E23="参加する",VLOOKUP($D:$D,リスト!$D$1:$H$10,5,0),0)</f>
        <v>0</v>
      </c>
      <c r="I23" s="26" t="str">
        <f>IFERROR(VLOOKUP($F:$F,リスト!$I$1:$J$5,2,0),0)</f>
        <v>※自動入力</v>
      </c>
      <c r="J23" s="10">
        <f t="shared" si="0"/>
        <v>0</v>
      </c>
      <c r="K23" s="7"/>
      <c r="L23" s="7"/>
      <c r="M23" s="7"/>
      <c r="N23" s="7"/>
      <c r="O23" s="7"/>
      <c r="P23" s="7"/>
      <c r="Q23" s="7"/>
      <c r="R23" s="7"/>
    </row>
    <row r="24" spans="1:18" ht="19.5" customHeight="1">
      <c r="A24" s="11"/>
      <c r="B24" s="11"/>
      <c r="C24" s="12" t="s">
        <v>22</v>
      </c>
      <c r="D24" s="13" t="s">
        <v>22</v>
      </c>
      <c r="E24" s="13" t="s">
        <v>22</v>
      </c>
      <c r="F24" s="13" t="s">
        <v>22</v>
      </c>
      <c r="G24" s="27" t="str">
        <f>IF(C24&gt;=DATEVALUE("2025/11/5"),(VLOOKUP($D:$D,リスト!$D$1:$G$10,4,0)),(VLOOKUP($D:$D,リスト!$D$1:$G$10,3,0)))</f>
        <v>※自動入力</v>
      </c>
      <c r="H24" s="27">
        <f>IF($E24="参加する",VLOOKUP($D:$D,リスト!$D$1:$H$10,5,0),0)</f>
        <v>0</v>
      </c>
      <c r="I24" s="27" t="str">
        <f>IFERROR(VLOOKUP($F:$F,リスト!$I$1:$J$5,2,0),0)</f>
        <v>※自動入力</v>
      </c>
      <c r="J24" s="14">
        <f t="shared" si="0"/>
        <v>0</v>
      </c>
      <c r="K24" s="11"/>
      <c r="L24" s="11"/>
      <c r="M24" s="11"/>
      <c r="N24" s="11"/>
      <c r="O24" s="11"/>
      <c r="P24" s="11"/>
      <c r="Q24" s="11"/>
      <c r="R24" s="11"/>
    </row>
  </sheetData>
  <phoneticPr fontId="2"/>
  <dataValidations count="5">
    <dataValidation type="list" errorStyle="warning" allowBlank="1" showInputMessage="1" showErrorMessage="1" sqref="F5:F24" xr:uid="{3835E763-C280-4C41-AB6F-7E79EB90B1E7}">
      <formula1>講演予稿集冊子</formula1>
    </dataValidation>
    <dataValidation type="list" allowBlank="1" showInputMessage="1" showErrorMessage="1" sqref="C5:C24" xr:uid="{EBE1CFF2-C360-49D2-83DA-E2FFD4E156BB}">
      <formula1>登録日</formula1>
    </dataValidation>
    <dataValidation errorStyle="warning" allowBlank="1" showInputMessage="1" showErrorMessage="1" sqref="I3:J3 G1:H1048576 I1:I2 I4:I1048576" xr:uid="{CD74BFA0-78BB-4C1B-8F4E-0525A93B0D1A}"/>
    <dataValidation type="list" errorStyle="warning" allowBlank="1" showInputMessage="1" showErrorMessage="1" sqref="E5:E24" xr:uid="{5226948C-6283-46FA-8A09-A92D3E58024F}">
      <formula1>懇親会</formula1>
    </dataValidation>
    <dataValidation type="list" errorStyle="warning" allowBlank="1" showInputMessage="1" showErrorMessage="1" sqref="D5:D26" xr:uid="{F5E1EF07-9D45-4CAC-9B32-FF844FE5DF4E}">
      <formula1>参加登録区分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4201-16F6-441B-A09C-C4962C4950A4}">
  <dimension ref="A1:P45"/>
  <sheetViews>
    <sheetView workbookViewId="0">
      <selection activeCell="J2" sqref="J2"/>
    </sheetView>
  </sheetViews>
  <sheetFormatPr defaultColWidth="11.625" defaultRowHeight="18" customHeight="1"/>
  <cols>
    <col min="1" max="1" width="9.125" style="1" customWidth="1"/>
    <col min="2" max="2" width="13.75" style="1" customWidth="1"/>
    <col min="3" max="3" width="11.625" style="1"/>
    <col min="4" max="4" width="21.5" style="1" customWidth="1"/>
    <col min="5" max="5" width="16.75" style="1" bestFit="1" customWidth="1"/>
    <col min="6" max="6" width="13.5" style="1" customWidth="1"/>
    <col min="7" max="7" width="16" style="1" customWidth="1"/>
    <col min="8" max="8" width="10.875" style="1" customWidth="1"/>
    <col min="9" max="10" width="12.625" style="1" customWidth="1"/>
    <col min="11" max="11" width="11" style="3" customWidth="1"/>
    <col min="12" max="12" width="15" style="1" bestFit="1" customWidth="1"/>
    <col min="13" max="13" width="11.625" style="1"/>
    <col min="14" max="14" width="18.125" style="1" customWidth="1"/>
    <col min="15" max="15" width="15" style="1" bestFit="1" customWidth="1"/>
    <col min="16" max="16" width="14.125" style="1" customWidth="1"/>
    <col min="17" max="16384" width="11.625" style="1"/>
  </cols>
  <sheetData>
    <row r="1" spans="1:16" ht="18" customHeight="1">
      <c r="A1" s="1" t="s">
        <v>0</v>
      </c>
      <c r="B1" s="1" t="s">
        <v>27</v>
      </c>
      <c r="C1" s="1" t="s">
        <v>1</v>
      </c>
      <c r="D1" s="1" t="s">
        <v>2</v>
      </c>
      <c r="E1" s="1" t="s">
        <v>9</v>
      </c>
      <c r="F1" s="1" t="s">
        <v>23</v>
      </c>
      <c r="G1" s="1" t="s">
        <v>28</v>
      </c>
      <c r="H1" s="1" t="s">
        <v>24</v>
      </c>
      <c r="I1" s="1" t="s">
        <v>44</v>
      </c>
      <c r="J1" s="1" t="s">
        <v>48</v>
      </c>
      <c r="K1" s="3" t="s">
        <v>11</v>
      </c>
      <c r="L1" s="1" t="s">
        <v>12</v>
      </c>
      <c r="M1" s="1" t="s">
        <v>13</v>
      </c>
      <c r="N1" s="1" t="s">
        <v>3</v>
      </c>
      <c r="O1" s="1" t="s">
        <v>4</v>
      </c>
      <c r="P1" s="1" t="s">
        <v>5</v>
      </c>
    </row>
    <row r="2" spans="1:16" ht="18" customHeight="1">
      <c r="B2" s="1" t="s">
        <v>22</v>
      </c>
      <c r="D2" s="1" t="s">
        <v>22</v>
      </c>
      <c r="E2" s="1" t="s">
        <v>22</v>
      </c>
      <c r="F2" s="3" t="s">
        <v>26</v>
      </c>
      <c r="G2" s="3" t="s">
        <v>26</v>
      </c>
      <c r="H2" s="3" t="s">
        <v>26</v>
      </c>
      <c r="I2" s="1" t="s">
        <v>22</v>
      </c>
      <c r="J2" s="3" t="s">
        <v>26</v>
      </c>
    </row>
    <row r="3" spans="1:16" ht="18" customHeight="1">
      <c r="B3" s="5">
        <v>45931</v>
      </c>
      <c r="D3" s="1" t="s">
        <v>8</v>
      </c>
      <c r="E3" s="1" t="s">
        <v>10</v>
      </c>
      <c r="F3" s="3">
        <v>6000</v>
      </c>
      <c r="G3" s="3">
        <v>7000</v>
      </c>
      <c r="H3" s="3">
        <v>8000</v>
      </c>
      <c r="I3" s="3" t="s">
        <v>45</v>
      </c>
      <c r="J3" s="3">
        <v>0</v>
      </c>
    </row>
    <row r="4" spans="1:16" ht="18" customHeight="1">
      <c r="B4" s="5">
        <v>45932</v>
      </c>
      <c r="D4" s="1" t="s">
        <v>17</v>
      </c>
      <c r="E4" s="1" t="s">
        <v>16</v>
      </c>
      <c r="F4" s="3">
        <v>2000</v>
      </c>
      <c r="G4" s="3">
        <v>3000</v>
      </c>
      <c r="H4" s="3">
        <v>4000</v>
      </c>
      <c r="I4" s="3" t="s">
        <v>49</v>
      </c>
      <c r="J4" s="3">
        <v>3000</v>
      </c>
    </row>
    <row r="5" spans="1:16" ht="18" customHeight="1">
      <c r="B5" s="5">
        <v>45933</v>
      </c>
      <c r="D5" s="1" t="s">
        <v>18</v>
      </c>
      <c r="F5" s="3">
        <v>8000</v>
      </c>
      <c r="G5" s="3">
        <v>9000</v>
      </c>
      <c r="H5" s="3">
        <v>8000</v>
      </c>
      <c r="I5" s="3" t="s">
        <v>50</v>
      </c>
      <c r="J5" s="3">
        <v>3430</v>
      </c>
    </row>
    <row r="6" spans="1:16" ht="18" customHeight="1">
      <c r="B6" s="5">
        <v>45934</v>
      </c>
      <c r="D6" s="1" t="s">
        <v>19</v>
      </c>
      <c r="F6" s="3">
        <v>3000</v>
      </c>
      <c r="G6" s="3">
        <v>4000</v>
      </c>
      <c r="H6" s="3">
        <v>4000</v>
      </c>
      <c r="I6" s="3"/>
      <c r="J6" s="3"/>
    </row>
    <row r="7" spans="1:16" ht="18" customHeight="1">
      <c r="B7" s="5">
        <v>45935</v>
      </c>
      <c r="D7" s="1" t="s">
        <v>20</v>
      </c>
      <c r="F7" s="3">
        <v>6000</v>
      </c>
      <c r="G7" s="3">
        <v>7000</v>
      </c>
      <c r="H7" s="3">
        <v>8000</v>
      </c>
      <c r="I7" s="3"/>
      <c r="J7" s="3"/>
    </row>
    <row r="8" spans="1:16" ht="18" customHeight="1">
      <c r="B8" s="5">
        <v>45936</v>
      </c>
      <c r="D8" s="1" t="s">
        <v>21</v>
      </c>
      <c r="F8" s="3">
        <v>2000</v>
      </c>
      <c r="G8" s="3">
        <v>3000</v>
      </c>
      <c r="H8" s="3">
        <v>4000</v>
      </c>
      <c r="I8" s="3"/>
      <c r="J8" s="3"/>
    </row>
    <row r="9" spans="1:16" ht="18" customHeight="1">
      <c r="B9" s="5">
        <v>45937</v>
      </c>
      <c r="D9" s="1" t="s">
        <v>55</v>
      </c>
      <c r="F9" s="3">
        <v>0</v>
      </c>
      <c r="G9" s="3">
        <v>0</v>
      </c>
      <c r="H9" s="3">
        <v>8000</v>
      </c>
      <c r="I9" s="3"/>
      <c r="J9" s="3"/>
    </row>
    <row r="10" spans="1:16" ht="18" customHeight="1">
      <c r="B10" s="5">
        <v>45938</v>
      </c>
      <c r="D10" s="1" t="s">
        <v>56</v>
      </c>
      <c r="F10" s="3">
        <v>0</v>
      </c>
      <c r="G10" s="3">
        <v>0</v>
      </c>
      <c r="H10" s="3">
        <v>8000</v>
      </c>
      <c r="I10" s="3"/>
      <c r="J10" s="3"/>
    </row>
    <row r="11" spans="1:16" ht="18" customHeight="1">
      <c r="B11" s="5">
        <v>45939</v>
      </c>
      <c r="H11" s="3"/>
      <c r="I11" s="3"/>
    </row>
    <row r="12" spans="1:16" ht="18" customHeight="1">
      <c r="B12" s="5">
        <v>45940</v>
      </c>
      <c r="H12" s="3"/>
    </row>
    <row r="13" spans="1:16" ht="18" customHeight="1">
      <c r="B13" s="5">
        <v>45941</v>
      </c>
    </row>
    <row r="14" spans="1:16" ht="18" customHeight="1">
      <c r="B14" s="5">
        <v>45942</v>
      </c>
    </row>
    <row r="15" spans="1:16" ht="18" customHeight="1">
      <c r="B15" s="5">
        <v>45943</v>
      </c>
    </row>
    <row r="16" spans="1:16" ht="18" customHeight="1">
      <c r="B16" s="5">
        <v>45944</v>
      </c>
    </row>
    <row r="17" spans="2:2" ht="18" customHeight="1">
      <c r="B17" s="5">
        <v>45945</v>
      </c>
    </row>
    <row r="18" spans="2:2" ht="18" customHeight="1">
      <c r="B18" s="5">
        <v>45946</v>
      </c>
    </row>
    <row r="19" spans="2:2" ht="18" customHeight="1">
      <c r="B19" s="5">
        <v>45947</v>
      </c>
    </row>
    <row r="20" spans="2:2" ht="18" customHeight="1">
      <c r="B20" s="5">
        <v>45948</v>
      </c>
    </row>
    <row r="21" spans="2:2" ht="18" customHeight="1">
      <c r="B21" s="5">
        <v>45949</v>
      </c>
    </row>
    <row r="22" spans="2:2" ht="18" customHeight="1">
      <c r="B22" s="5">
        <v>45950</v>
      </c>
    </row>
    <row r="23" spans="2:2" ht="18" customHeight="1">
      <c r="B23" s="5">
        <v>45951</v>
      </c>
    </row>
    <row r="24" spans="2:2" ht="18" customHeight="1">
      <c r="B24" s="5">
        <v>45952</v>
      </c>
    </row>
    <row r="25" spans="2:2" ht="18" customHeight="1">
      <c r="B25" s="5">
        <v>45953</v>
      </c>
    </row>
    <row r="26" spans="2:2" ht="18" customHeight="1">
      <c r="B26" s="5">
        <v>45954</v>
      </c>
    </row>
    <row r="27" spans="2:2" ht="18" customHeight="1">
      <c r="B27" s="5">
        <v>45955</v>
      </c>
    </row>
    <row r="28" spans="2:2" ht="18" customHeight="1">
      <c r="B28" s="5">
        <v>45956</v>
      </c>
    </row>
    <row r="29" spans="2:2" ht="18" customHeight="1">
      <c r="B29" s="5">
        <v>45957</v>
      </c>
    </row>
    <row r="30" spans="2:2" ht="18" customHeight="1">
      <c r="B30" s="5">
        <v>45958</v>
      </c>
    </row>
    <row r="31" spans="2:2" ht="18" customHeight="1">
      <c r="B31" s="5">
        <v>45959</v>
      </c>
    </row>
    <row r="32" spans="2:2" ht="18" customHeight="1">
      <c r="B32" s="5">
        <v>45960</v>
      </c>
    </row>
    <row r="33" spans="2:2" ht="18" customHeight="1">
      <c r="B33" s="5">
        <v>45961</v>
      </c>
    </row>
    <row r="34" spans="2:2" ht="18" customHeight="1">
      <c r="B34" s="5">
        <v>45962</v>
      </c>
    </row>
    <row r="35" spans="2:2" ht="18" customHeight="1">
      <c r="B35" s="5">
        <v>45963</v>
      </c>
    </row>
    <row r="36" spans="2:2" ht="18" customHeight="1">
      <c r="B36" s="5">
        <v>45964</v>
      </c>
    </row>
    <row r="37" spans="2:2" ht="18" customHeight="1">
      <c r="B37" s="5">
        <v>45965</v>
      </c>
    </row>
    <row r="38" spans="2:2" ht="18" customHeight="1">
      <c r="B38" s="5">
        <v>45966</v>
      </c>
    </row>
    <row r="39" spans="2:2" ht="18" customHeight="1">
      <c r="B39" s="5">
        <v>45967</v>
      </c>
    </row>
    <row r="40" spans="2:2" ht="18" customHeight="1">
      <c r="B40" s="5">
        <v>45968</v>
      </c>
    </row>
    <row r="41" spans="2:2" ht="18" customHeight="1">
      <c r="B41" s="5">
        <v>45969</v>
      </c>
    </row>
    <row r="42" spans="2:2" ht="18" customHeight="1">
      <c r="B42" s="5">
        <v>45970</v>
      </c>
    </row>
    <row r="43" spans="2:2" ht="18" customHeight="1">
      <c r="B43" s="5">
        <v>45971</v>
      </c>
    </row>
    <row r="44" spans="2:2" ht="18" customHeight="1">
      <c r="B44" s="5">
        <v>45972</v>
      </c>
    </row>
    <row r="45" spans="2:2" ht="18" customHeight="1">
      <c r="B45" s="5">
        <v>45973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入力例</vt:lpstr>
      <vt:lpstr>入力用シート</vt:lpstr>
      <vt:lpstr>リスト</vt:lpstr>
      <vt:lpstr>講演予稿集冊子</vt:lpstr>
      <vt:lpstr>懇親会</vt:lpstr>
      <vt:lpstr>参加登録区分</vt:lpstr>
      <vt:lpstr>登録日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user02</cp:lastModifiedBy>
  <dcterms:created xsi:type="dcterms:W3CDTF">2015-06-05T18:19:34Z</dcterms:created>
  <dcterms:modified xsi:type="dcterms:W3CDTF">2025-08-27T04:29:25Z</dcterms:modified>
</cp:coreProperties>
</file>